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5\usuarios$\Asofiduciaria\4. AREA TECNICA\3. SIGAF\2. Informe Gerencial\Informes\"/>
    </mc:Choice>
  </mc:AlternateContent>
  <xr:revisionPtr revIDLastSave="0" documentId="13_ncr:1_{FB92C8AD-51F1-4BEB-8C35-B0A7B2743927}" xr6:coauthVersionLast="34" xr6:coauthVersionMax="34" xr10:uidLastSave="{00000000-0000-0000-0000-000000000000}"/>
  <bookViews>
    <workbookView visibility="hidden" xWindow="0" yWindow="0" windowWidth="23040" windowHeight="8532" tabRatio="713" activeTab="10" xr2:uid="{00000000-000D-0000-FFFF-FFFF00000000}"/>
  </bookViews>
  <sheets>
    <sheet name="Portada" sheetId="1" r:id="rId1"/>
    <sheet name="Disclaimer" sheetId="12" r:id="rId2"/>
    <sheet name="Indice" sheetId="2" r:id="rId3"/>
    <sheet name="Notas" sheetId="9" r:id="rId4"/>
    <sheet name="P&amp;G_Total" sheetId="3" r:id="rId5"/>
    <sheet name="P&amp;G_xEntidad" sheetId="11" r:id="rId6"/>
    <sheet name="Comisiones" sheetId="4" r:id="rId7"/>
    <sheet name="Activos" sheetId="5" r:id="rId8"/>
    <sheet name="No_Negocios" sheetId="7" r:id="rId9"/>
    <sheet name="FICs_FCP" sheetId="8" r:id="rId10"/>
    <sheet name="Indicadores" sheetId="10" r:id="rId11"/>
  </sheets>
  <externalReferences>
    <externalReference r:id="rId12"/>
  </externalReferences>
  <definedNames>
    <definedName name="_xlnm._FilterDatabase" localSheetId="7" hidden="1">Activos!$C$8:$D$8</definedName>
    <definedName name="_xlnm._FilterDatabase" localSheetId="6" hidden="1">Comisiones!$C$75:$D$75</definedName>
    <definedName name="_xlnm._FilterDatabase" localSheetId="9" hidden="1">FICs_FCP!$C$8:$C$8</definedName>
    <definedName name="_xlnm._FilterDatabase" localSheetId="10" hidden="1">Indicadores!$C$8:$C$8</definedName>
    <definedName name="_xlnm._FilterDatabase" localSheetId="8" hidden="1">No_Negocios!$C$8:$D$8</definedName>
    <definedName name="_xlnm._FilterDatabase" localSheetId="4" hidden="1">'P&amp;G_Total'!#REF!</definedName>
    <definedName name="_xlnm._FilterDatabase" localSheetId="5" hidden="1">'P&amp;G_xEntidad'!$B$10:$AC$64</definedName>
    <definedName name="_xlnm.Print_Area" localSheetId="4">'P&amp;G_Total'!$F$8:$M$35</definedName>
    <definedName name="Corte_12Ant">'P&amp;G_Total'!$H$8</definedName>
    <definedName name="Corte_1Ant">'P&amp;G_Total'!$I$8</definedName>
    <definedName name="FechaCorte">'P&amp;G_Total'!$J$8</definedName>
    <definedName name="SOC001_300000">'[1]FTO-SOC-001'!$B$381:$BK$413</definedName>
    <definedName name="SOC001_590000">'[1]FTO-SOC-001'!$B$346:$BK$378</definedName>
    <definedName name="Vector_fecha300000">'[1]FTO-SOC-001'!$B$381:$BK$381</definedName>
    <definedName name="Vector_fecha590000">'[1]FTO-SOC-001'!$B$346:$BK$346</definedName>
    <definedName name="Vector_SF300000">'[1]FTO-SOC-001'!$B$381:$B$413</definedName>
    <definedName name="Vector_SF590000">'[1]FTO-SOC-001'!$B$346:$B$378</definedName>
  </definedNames>
  <calcPr calcId="1790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4" l="1"/>
  <c r="E19" i="5" l="1"/>
  <c r="E45" i="4" l="1"/>
  <c r="D45" i="4"/>
  <c r="D17" i="4" l="1"/>
</calcChain>
</file>

<file path=xl/sharedStrings.xml><?xml version="1.0" encoding="utf-8"?>
<sst xmlns="http://schemas.openxmlformats.org/spreadsheetml/2006/main" count="990" uniqueCount="243">
  <si>
    <t>DIRECCIÓN ECONÓMICA</t>
  </si>
  <si>
    <t>INFORME GERENCIAL DE RESULTADOS DEL SECTOR FIDUCIARIO</t>
  </si>
  <si>
    <t>ASOCIACIÓN DE FIDUCIARIAS</t>
  </si>
  <si>
    <t>SIGAF</t>
  </si>
  <si>
    <t>Código Subcuenta</t>
  </si>
  <si>
    <t>Subcuenta</t>
  </si>
  <si>
    <t>Patrimonio</t>
  </si>
  <si>
    <t>Ingreso total</t>
  </si>
  <si>
    <t>Comisiones y/o Honorarios</t>
  </si>
  <si>
    <t>Dividendos y participaciones</t>
  </si>
  <si>
    <t>Actividades en Operaciones Conjuntas</t>
  </si>
  <si>
    <t>Diversos</t>
  </si>
  <si>
    <t>Otros Ingresos Operacionales</t>
  </si>
  <si>
    <t>Total Ingresos por valoración, venta de inversiones y derivados e intereses</t>
  </si>
  <si>
    <t>Total Ingresos Operacionales</t>
  </si>
  <si>
    <t>Total Ingresos No Operacionales</t>
  </si>
  <si>
    <t>Gasto total</t>
  </si>
  <si>
    <t>Gastos de operaciones</t>
  </si>
  <si>
    <t>Comisiones</t>
  </si>
  <si>
    <t>Beneficios a empleados</t>
  </si>
  <si>
    <t>Honorarios</t>
  </si>
  <si>
    <t>Impuestos y Tasas</t>
  </si>
  <si>
    <t>Impuesto de Renta y Complementarios</t>
  </si>
  <si>
    <t>Otros Gastos Operacionales</t>
  </si>
  <si>
    <t>Total Gastos por valoración, venta de inversiones y derivados e intereses</t>
  </si>
  <si>
    <t>Total Gastos No Operacionales</t>
  </si>
  <si>
    <t>Ganancias (Excedentes) y Pérdidas</t>
  </si>
  <si>
    <t>Cifras en millones de pesos</t>
  </si>
  <si>
    <t>RESUMEN ESTADO DE RESULTADOS SOCIEDADES FIDUCIARIAS</t>
  </si>
  <si>
    <t>Línea de Negocio</t>
  </si>
  <si>
    <t>Fiducia de inversión</t>
  </si>
  <si>
    <t>Fiducia inmobiliaria</t>
  </si>
  <si>
    <t>Fiducia de administración</t>
  </si>
  <si>
    <t>Fiducia en garantía</t>
  </si>
  <si>
    <t>Fondos de pensiones voluntarias</t>
  </si>
  <si>
    <t>Pasivos pensionales</t>
  </si>
  <si>
    <t>Fondos de Inversión Colectiva</t>
  </si>
  <si>
    <t xml:space="preserve">Otros relacionados con los recursos de la seguridad social </t>
  </si>
  <si>
    <t>Total</t>
  </si>
  <si>
    <t>Entidad</t>
  </si>
  <si>
    <t>% Var Anual</t>
  </si>
  <si>
    <t>% Var Mensual</t>
  </si>
  <si>
    <t>% Part.</t>
  </si>
  <si>
    <t>Cifras en millones de pesos acumuladas a cada corte</t>
  </si>
  <si>
    <t>Administración</t>
  </si>
  <si>
    <t>Inversión</t>
  </si>
  <si>
    <t>Inmobiliaria</t>
  </si>
  <si>
    <t>Garantía</t>
  </si>
  <si>
    <t>FICs</t>
  </si>
  <si>
    <t>Seguridad Social</t>
  </si>
  <si>
    <t>FPVs</t>
  </si>
  <si>
    <t>ACTIVOS ADMINISTRADOS POR TIPO DE NEGOCIO</t>
  </si>
  <si>
    <t>TOTAL COMISIONES POR TIPO DE NEGOCIO</t>
  </si>
  <si>
    <t>NÚMERO DE NEGOCIOS POR TIPO DE NEGOCIO</t>
  </si>
  <si>
    <t>RENDIMIENTOS ABONADOS FONDOS DE INVERSIÓN COLECTIVA</t>
  </si>
  <si>
    <t>Rendimientos Abonados (acumulados en cada periodo)</t>
  </si>
  <si>
    <t>Rendimientos Abonados (mensual)</t>
  </si>
  <si>
    <t>ALIANZA FIDUCIARIA</t>
  </si>
  <si>
    <t>FIDUCIARIA BANCOLOMBIA</t>
  </si>
  <si>
    <t>FIDUCIARIA DAVIVIENDA</t>
  </si>
  <si>
    <t>FIDUCIARIA CORFICOLOMBIANA</t>
  </si>
  <si>
    <t>FIDUCIARIA DE OCCIDENTE</t>
  </si>
  <si>
    <t>FIDUCIARIA BOGOTA</t>
  </si>
  <si>
    <t>BBVA FIDUCIARIA</t>
  </si>
  <si>
    <t>FIDUAGRARIA</t>
  </si>
  <si>
    <t>ACCION FIDUCIARIA</t>
  </si>
  <si>
    <t>FIDUCIARIA COLPATRIA</t>
  </si>
  <si>
    <t>FIDUCIARIA POPULAR</t>
  </si>
  <si>
    <t>OLD MUTUAL FIDUCIARIA</t>
  </si>
  <si>
    <t>CREDICORP CAPITAL FIDUCIARIA</t>
  </si>
  <si>
    <t>FIDUCIARIA COLMENA</t>
  </si>
  <si>
    <t>FIDUCIARIA CENTRAL</t>
  </si>
  <si>
    <t>FIDUCOLDEX</t>
  </si>
  <si>
    <t>FIDUCIARIA LA PREVISORA</t>
  </si>
  <si>
    <t>FIDUCIARIA GNB SUDAMERIS</t>
  </si>
  <si>
    <t>FIDUPAIS</t>
  </si>
  <si>
    <t>GESTION FIDUCIARIA</t>
  </si>
  <si>
    <t>TOTAL</t>
  </si>
  <si>
    <t>CITITRUST COLOMBIA</t>
  </si>
  <si>
    <t>FIDUCIARIA GNB</t>
  </si>
  <si>
    <t>FIDUCIARIA COLSEGUROS</t>
  </si>
  <si>
    <t>FIDUCIARIA BNP PARIBAS</t>
  </si>
  <si>
    <t>FIDUCIARIA FIDUCOR</t>
  </si>
  <si>
    <t>Estados Financieros Sociedades</t>
  </si>
  <si>
    <t>Tema</t>
  </si>
  <si>
    <t>Nombre Hoja</t>
  </si>
  <si>
    <t>No_Negocios</t>
  </si>
  <si>
    <t>Nombre Reporte</t>
  </si>
  <si>
    <t>Rendimientos FICs</t>
  </si>
  <si>
    <t>Activos</t>
  </si>
  <si>
    <t>Activos Administrados</t>
  </si>
  <si>
    <t>Número de negocios</t>
  </si>
  <si>
    <t>FIDUCIARIA XYZ</t>
  </si>
  <si>
    <t>INFORMACIÓN REPORTADA POR SOCIEDADES FIDUCIARIAS</t>
  </si>
  <si>
    <t>ENTIDAD NO REPORTANTE</t>
  </si>
  <si>
    <t>INFORMACIÓN INCOMPLETA</t>
  </si>
  <si>
    <t>TOTAL UTILIDAD POR SOCIEDAD FIDUCIARIA</t>
  </si>
  <si>
    <t>TOTAL ACTIVOS ADMINISTRADOS POR SOCIEDAD FIDUCIARIA</t>
  </si>
  <si>
    <t>TOTAL NÚMERO DE NEGOCIOS POR SOCIEDAD FIDUCIARIA</t>
  </si>
  <si>
    <t>Inversion</t>
  </si>
  <si>
    <t>Pasivos Pensionales</t>
  </si>
  <si>
    <t>Otros Seguridad Social</t>
  </si>
  <si>
    <t>TOTAL AuM FICs POR SOCIEDAD FIDUCIARIA</t>
  </si>
  <si>
    <t>Negocios Fiduciarios</t>
  </si>
  <si>
    <t>CIFRAS OFICIALES PUBLICADAS POR LA SFC</t>
  </si>
  <si>
    <t>COMISIONES NEGOCIOS FIDUCIARIOS POR ENTIDAD*</t>
  </si>
  <si>
    <t>TOTAL COMISIONES POR SOCIEDAD FIDUCIARIA*</t>
  </si>
  <si>
    <t>COMISIONES FICs SECTOR FIDUCIARIO POR ENTIDAD*</t>
  </si>
  <si>
    <t>FUENTES</t>
  </si>
  <si>
    <t>Arrendamientos</t>
  </si>
  <si>
    <t>Contribuciones, Afiliaciones y Transferencias</t>
  </si>
  <si>
    <t>Seguros</t>
  </si>
  <si>
    <t>Mantenimiento y Reparaciones</t>
  </si>
  <si>
    <t>Deterioro (Provisiones)</t>
  </si>
  <si>
    <t>Depreciación de la PPE</t>
  </si>
  <si>
    <t>Amortización de activos intangibles</t>
  </si>
  <si>
    <t>Fuente: Información reportada por Sociedades Fiduciarias</t>
  </si>
  <si>
    <t>ROE Total Sector Fiduciario</t>
  </si>
  <si>
    <t>INDICADORES GERENCIALES</t>
  </si>
  <si>
    <t>ROE POR SOCIEDAD FIDUCIARIA</t>
  </si>
  <si>
    <t>Indicadores</t>
  </si>
  <si>
    <t>ROE por Entidad</t>
  </si>
  <si>
    <t>Indicadores Gerenciales</t>
  </si>
  <si>
    <t>Representación Legal de Tenedores de Bonos</t>
  </si>
  <si>
    <t>Estructuración y administración de emisiones</t>
  </si>
  <si>
    <t>Liquidador de entidades públicas y privadas</t>
  </si>
  <si>
    <t>Agente de transferencia y registro de valores</t>
  </si>
  <si>
    <t>Síndico, curador de bienes o depositario de sumas consignadas en juzgados</t>
  </si>
  <si>
    <t>Asesorías Financieras, licitaciones, fusiones, reestructuración financiera</t>
  </si>
  <si>
    <t>Estructuración y consecución de recursos</t>
  </si>
  <si>
    <t>Custodia de valores</t>
  </si>
  <si>
    <t>Otros</t>
  </si>
  <si>
    <t>INGRESOS POR HONORARIOS Y OTROS CONCEPTOS</t>
  </si>
  <si>
    <t>Categoría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</si>
  <si>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</si>
  <si>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</si>
  <si>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</si>
  <si>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</si>
  <si>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</si>
  <si>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</si>
  <si>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</si>
  <si>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</si>
  <si>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</si>
  <si>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(1) Representación Legal de Tenedores de Bonos</t>
  </si>
  <si>
    <t>(2) Estructuración y administración de emisiones</t>
  </si>
  <si>
    <t>(3) Liquidador de entidades públicas y privadas</t>
  </si>
  <si>
    <t>(4) Agente de transferencia y registro de valores</t>
  </si>
  <si>
    <t>(5) Síndico, curador de bienes o depositario de sumas consignadas en juzgados</t>
  </si>
  <si>
    <t>(6) Asesorías Financieras, licitaciones, fusiones, reestructuración financiera</t>
  </si>
  <si>
    <t>(7) Estructuración y consecución de recursos</t>
  </si>
  <si>
    <t>(8) Custodia de valores</t>
  </si>
  <si>
    <t>(9) Otros</t>
  </si>
  <si>
    <t>TOTAL HONORARIOS Y OTROS CONCEPTOS POR ENTIDAD*</t>
  </si>
  <si>
    <t>BTG PACTUAL</t>
  </si>
  <si>
    <t>CUENTA</t>
  </si>
  <si>
    <t>CÓDIGO ENTIDAD</t>
  </si>
  <si>
    <t>SOCIEDAD FIDUCIARIA</t>
  </si>
  <si>
    <t>FIDUCAFE</t>
  </si>
  <si>
    <t>FIDUPETROL</t>
  </si>
  <si>
    <t>FIDUCIARIA COOMEVA</t>
  </si>
  <si>
    <t>FIDUCIARIA RENTA 4 GLOBAL</t>
  </si>
  <si>
    <t>Ingresos financieros operaciones del mercado monetario y otros intereses</t>
  </si>
  <si>
    <t>Ingresos financieros inversiones</t>
  </si>
  <si>
    <t>Otros intereses Banco República</t>
  </si>
  <si>
    <t>Valoración por transferencia temporal de valores</t>
  </si>
  <si>
    <t>Por valoración de inversiones a valor razonable - instrumentos de deuda</t>
  </si>
  <si>
    <t>Por valoración de inversiones a valor razonable - instrumentos de patrimonio</t>
  </si>
  <si>
    <t>Por financiación de valores</t>
  </si>
  <si>
    <t>Por valoración a costo amortizado de inversiones</t>
  </si>
  <si>
    <t>Financieros - fondos de garantías - fondos mutuos de inversión</t>
  </si>
  <si>
    <t>Por valoración posiciones en corto de operaciones repo abierto, simultáneas y TTVs</t>
  </si>
  <si>
    <t>Por venta de inversiones</t>
  </si>
  <si>
    <t>Valoración de operaciones de contado</t>
  </si>
  <si>
    <t>Valoración de derivados - de negociación</t>
  </si>
  <si>
    <t>Valoración de derivados - de cobertura</t>
  </si>
  <si>
    <t>Por el método de participación patrimonial</t>
  </si>
  <si>
    <t>Intereses créditos bancos y otras obligaciones financieras</t>
  </si>
  <si>
    <t>Financieros por operaciones del mercado monetario y otros intereses</t>
  </si>
  <si>
    <t>Valoración inversiones a valor razonable - instrumentos de deuda</t>
  </si>
  <si>
    <t>Valoración de inversiones a valor razonable - instrumentos de patrimonio</t>
  </si>
  <si>
    <t>Pérdida valoracion operaciones de contado</t>
  </si>
  <si>
    <t>Por valoración de derivados – de cobertura</t>
  </si>
  <si>
    <t>ESTADO DE RESULTADOS POR ENTIDAD</t>
  </si>
  <si>
    <t>P&amp;G_Total</t>
  </si>
  <si>
    <t>COBERTURA DE GASTOS DE PERSONAL POR COMISIONES POR SOCIEDAD FIDUCIARIA</t>
  </si>
  <si>
    <t>Cobertura Gastos de Personal por Comisiones Sector Fiduciario</t>
  </si>
  <si>
    <t>TOTAL AuM FCP POR SOCIEDAD FIDUCIARIA</t>
  </si>
  <si>
    <t>TOTAL AuM FICs + FCP POR SOCIEDAD FIDUCIARIA</t>
  </si>
  <si>
    <t>FCP</t>
  </si>
  <si>
    <t>Fondos de Inversión Colectiva - (FICs)</t>
  </si>
  <si>
    <t>Fondos de pensiones voluntarias - (FPVs)</t>
  </si>
  <si>
    <t>Fondos de capital privado - (FCPs)</t>
  </si>
  <si>
    <t>TOTAL RENDIMIENTOS ABONADOS FICs POR SOCIEDAD FIDUCIARIA</t>
  </si>
  <si>
    <t>P&amp;G_xEntidad</t>
  </si>
  <si>
    <t>FICs_FCP</t>
  </si>
  <si>
    <t>AuM Fondos de inversión colectiva por Entidad</t>
  </si>
  <si>
    <t>AuM Fondos de capital privado por Entidad</t>
  </si>
  <si>
    <t>Total número de negocios por Entidad</t>
  </si>
  <si>
    <t>Resumen estado de resultados Sociedades Fiduciarias</t>
  </si>
  <si>
    <t>Ranking de utilidades por Entidad</t>
  </si>
  <si>
    <t>Estado de resultados por Entidad</t>
  </si>
  <si>
    <t>Total comisiones por tipo de negocio</t>
  </si>
  <si>
    <t>Total comisiones por tipo de negocio y por Entidad</t>
  </si>
  <si>
    <t>Ranking comisiones FICs Sector Fiduciario por Entidad</t>
  </si>
  <si>
    <t>Ranking comisiones negocios fiduciarios por Entidad</t>
  </si>
  <si>
    <t>Ranking total comisiones por Entidad</t>
  </si>
  <si>
    <t>Ranking honorarios y otros conceptos por Entidad</t>
  </si>
  <si>
    <t>Activos administrados por tipo de negocio</t>
  </si>
  <si>
    <t>Activos administrados por tipo de negocio y por Entidad</t>
  </si>
  <si>
    <t>Total activos administrados por Entidad</t>
  </si>
  <si>
    <t>Número de negocios por tipología</t>
  </si>
  <si>
    <t>Número de negocios por tipología y por Entidad</t>
  </si>
  <si>
    <t>Total rendimientos abonados FICs por Entidad</t>
  </si>
  <si>
    <t>Evolución rendimientos abonados FICs</t>
  </si>
  <si>
    <t>Cobertura gastos de personal por comisiones por Entidad</t>
  </si>
  <si>
    <t>AuM total FICs y FCP por Entidad</t>
  </si>
  <si>
    <t>ITAÚ ASSET MANAGEMENT</t>
  </si>
  <si>
    <t>ITAÚ SECURITIES SERVICES</t>
  </si>
  <si>
    <t>DISCLAIMER</t>
  </si>
  <si>
    <t>La información contenida en este documento es restringida y para uso exclusivo de las Sociedades</t>
  </si>
  <si>
    <t>Fiduciarias afiliadas y de los miembros asociados.</t>
  </si>
  <si>
    <t>La Asociación de Fiduciarias no asume responsabilidad alguna frente a sus afiliadas, asociados y</t>
  </si>
  <si>
    <t xml:space="preserve"> terceros, por los perjuicios originados como consecuencia de la difusión o el uso de la información</t>
  </si>
  <si>
    <t>contenida en el presente informe.</t>
  </si>
  <si>
    <t>La información aquí contenida es restringida y para uso exclusivo de las Sociedades Fiduciarias afiliadas y de los miembros asociados</t>
  </si>
  <si>
    <t>ENTIDAD NO VIGENTE Y/O NO AFILIADA</t>
  </si>
  <si>
    <t>FIDUCIARIA BTG PACTUAL</t>
  </si>
  <si>
    <t>Información reportada por Sociedades Fiduciarias</t>
  </si>
  <si>
    <t>FIDUCIARIA NO AFILIADA</t>
  </si>
  <si>
    <t>MAYO 29 DE 2018</t>
  </si>
  <si>
    <t>CORTE: ABRIL DE 2018</t>
  </si>
  <si>
    <t>INFORME NO. 24</t>
  </si>
  <si>
    <t>TOTAL COMISIONES POR TIPO DE NEGOCIO Y POR SOCIEDAD FIDUCIARIA (ABR-18)</t>
  </si>
  <si>
    <t>TOTAL INGRESOS HONORARIOS Y OTROS CONCEPTOS POR SOCIEDAD FIDUCIARIA (ABR-18)</t>
  </si>
  <si>
    <t>Abr-18 Información reportada por Sociedades Fiduciarias</t>
  </si>
  <si>
    <t>Mar-18 Cifras oficiales publicadas por la SFC</t>
  </si>
  <si>
    <t>Abr-17 Cifras oficiales publicadas por la SFC</t>
  </si>
  <si>
    <t>ACTIVOS ADMINISTRADOS POR TIPO DE NEGOCIO Y POR SOCIEDAD FIDUCIARIA (ABR-18)</t>
  </si>
  <si>
    <t>NÚMERO DE NEGOCIOS POR TIPOLOGÍA Y POR SOCIEDAD FIDUCIARIA (ABR-18)</t>
  </si>
  <si>
    <t/>
  </si>
  <si>
    <t xml:space="preserve">&lt;z </t>
  </si>
  <si>
    <t>Variación</t>
  </si>
  <si>
    <t>% Participación por Línea de Negocio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</si>
</sst>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??_);_(@_)"/>
    <numFmt numFmtId="165" formatCode="dd\-mmm\-yyyy"/>
    <numFmt numFmtId="166" formatCode="_ * #,##0_ ;_ * \-#,##0_ ;_ * &quot;-&quot;??_ ;_ @_ "/>
    <numFmt numFmtId="167" formatCode="_-&quot;$&quot;* #,##0_-;\-&quot;$&quot;* #,##0_-;_-&quot;$&quot;* &quot;-&quot;??_-;_-@_-"/>
    <numFmt numFmtId="168" formatCode="#,##0_ ;\-#,##0\ "/>
    <numFmt numFmtId="169" formatCode="_-* #,##0_-;\-* #,##0_-;_-* &quot;-&quot;??_-;_-@_-"/>
    <numFmt numFmtId="170" formatCode="_(&quot;$&quot;* #,##0.00_);_(&quot;$&quot;* \(#,##0.00\);_(&quot;$&quot;* &quot;-&quot;??_);_(@_)"/>
    <numFmt numFmtId="171" formatCode="0.000%"/>
    <numFmt numFmtId="172" formatCode="0.0000%"/>
    <numFmt numFmtId="173" formatCode="#,##0.0"/>
    <numFmt numFmtId="174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i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ndara"/>
      <family val="2"/>
    </font>
    <font>
      <b/>
      <sz val="12"/>
      <color theme="1" tint="4.9989318521683403E-2"/>
      <name val="Calibri"/>
      <family val="2"/>
      <scheme val="minor"/>
    </font>
    <font>
      <b/>
      <sz val="12"/>
      <color theme="1" tint="4.9989318521683403E-2"/>
      <name val="Candara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ndar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theme="5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5" fillId="0" borderId="0"/>
    <xf numFmtId="170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Border="1"/>
    <xf numFmtId="0" fontId="4" fillId="0" borderId="0" xfId="0" applyFont="1"/>
    <xf numFmtId="0" fontId="3" fillId="0" borderId="0" xfId="0" applyFont="1" applyFill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17" fontId="2" fillId="3" borderId="1" xfId="0" applyNumberFormat="1" applyFont="1" applyFill="1" applyBorder="1" applyAlignment="1" applyProtection="1">
      <alignment horizontal="center" vertical="center"/>
    </xf>
    <xf numFmtId="164" fontId="0" fillId="5" borderId="1" xfId="2" applyNumberFormat="1" applyFont="1" applyFill="1" applyBorder="1" applyAlignment="1" applyProtection="1">
      <alignment horizontal="center" vertical="center"/>
      <protection locked="0"/>
    </xf>
    <xf numFmtId="164" fontId="0" fillId="0" borderId="1" xfId="2" applyNumberFormat="1" applyFont="1" applyBorder="1" applyAlignment="1" applyProtection="1">
      <alignment horizontal="center" vertical="center"/>
      <protection locked="0"/>
    </xf>
    <xf numFmtId="164" fontId="0" fillId="6" borderId="1" xfId="2" applyNumberFormat="1" applyFont="1" applyFill="1" applyBorder="1" applyAlignment="1" applyProtection="1">
      <alignment horizontal="center" vertical="center"/>
      <protection locked="0"/>
    </xf>
    <xf numFmtId="165" fontId="6" fillId="0" borderId="3" xfId="0" applyNumberFormat="1" applyFont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</xf>
    <xf numFmtId="164" fontId="0" fillId="0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 indent="2"/>
    </xf>
    <xf numFmtId="0" fontId="0" fillId="0" borderId="0" xfId="0" applyFill="1" applyBorder="1" applyAlignment="1" applyProtection="1">
      <alignment horizontal="left" vertical="center" indent="1"/>
    </xf>
    <xf numFmtId="0" fontId="0" fillId="0" borderId="0" xfId="0" applyFill="1" applyBorder="1" applyProtection="1"/>
    <xf numFmtId="0" fontId="0" fillId="0" borderId="0" xfId="0" applyFill="1" applyBorder="1"/>
    <xf numFmtId="0" fontId="0" fillId="2" borderId="1" xfId="0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right" vertical="center"/>
    </xf>
    <xf numFmtId="0" fontId="0" fillId="0" borderId="14" xfId="0" applyBorder="1"/>
    <xf numFmtId="0" fontId="3" fillId="0" borderId="14" xfId="0" applyFont="1" applyFill="1" applyBorder="1" applyAlignment="1" applyProtection="1">
      <alignment vertical="center"/>
    </xf>
    <xf numFmtId="17" fontId="7" fillId="2" borderId="13" xfId="0" applyNumberFormat="1" applyFont="1" applyFill="1" applyBorder="1" applyAlignment="1">
      <alignment horizontal="center" vertical="center"/>
    </xf>
    <xf numFmtId="0" fontId="0" fillId="0" borderId="0" xfId="0" applyFont="1"/>
    <xf numFmtId="0" fontId="8" fillId="0" borderId="0" xfId="0" applyFont="1" applyFill="1" applyAlignment="1" applyProtection="1">
      <alignment vertical="center"/>
    </xf>
    <xf numFmtId="0" fontId="0" fillId="0" borderId="14" xfId="0" applyFont="1" applyBorder="1"/>
    <xf numFmtId="0" fontId="8" fillId="0" borderId="14" xfId="0" applyFont="1" applyFill="1" applyBorder="1" applyAlignment="1" applyProtection="1">
      <alignment vertical="center"/>
    </xf>
    <xf numFmtId="0" fontId="0" fillId="0" borderId="0" xfId="0" applyFont="1" applyBorder="1"/>
    <xf numFmtId="0" fontId="8" fillId="0" borderId="0" xfId="0" applyFont="1" applyFill="1" applyBorder="1" applyAlignment="1" applyProtection="1">
      <alignment vertical="center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 applyProtection="1">
      <alignment horizontal="left" vertical="center"/>
    </xf>
    <xf numFmtId="0" fontId="0" fillId="5" borderId="1" xfId="0" applyFont="1" applyFill="1" applyBorder="1" applyAlignment="1" applyProtection="1">
      <alignment horizontal="left" vertical="center" indent="2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center" indent="2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0" fillId="6" borderId="1" xfId="0" applyFont="1" applyFill="1" applyBorder="1" applyAlignment="1" applyProtection="1">
      <alignment horizontal="left" vertical="center" indent="2"/>
    </xf>
    <xf numFmtId="0" fontId="0" fillId="6" borderId="1" xfId="0" applyFont="1" applyFill="1" applyBorder="1" applyAlignment="1" applyProtection="1">
      <alignment horizontal="left" vertical="center" indent="1"/>
    </xf>
    <xf numFmtId="0" fontId="0" fillId="6" borderId="1" xfId="0" applyFont="1" applyFill="1" applyBorder="1" applyAlignment="1" applyProtection="1">
      <alignment horizontal="left" vertical="center"/>
    </xf>
    <xf numFmtId="0" fontId="0" fillId="5" borderId="1" xfId="0" applyFont="1" applyFill="1" applyBorder="1" applyAlignment="1" applyProtection="1">
      <alignment horizontal="left" vertical="center" indent="1"/>
    </xf>
    <xf numFmtId="0" fontId="7" fillId="2" borderId="1" xfId="0" applyFont="1" applyFill="1" applyBorder="1" applyAlignment="1">
      <alignment vertical="center" wrapText="1"/>
    </xf>
    <xf numFmtId="166" fontId="7" fillId="0" borderId="1" xfId="1" applyNumberFormat="1" applyFont="1" applyBorder="1" applyAlignment="1">
      <alignment vertical="center"/>
    </xf>
    <xf numFmtId="0" fontId="0" fillId="0" borderId="1" xfId="0" applyBorder="1"/>
    <xf numFmtId="9" fontId="0" fillId="0" borderId="1" xfId="3" applyNumberFormat="1" applyFont="1" applyBorder="1" applyAlignment="1">
      <alignment horizontal="center"/>
    </xf>
    <xf numFmtId="167" fontId="0" fillId="0" borderId="1" xfId="2" applyNumberFormat="1" applyFont="1" applyBorder="1"/>
    <xf numFmtId="166" fontId="7" fillId="7" borderId="1" xfId="1" applyNumberFormat="1" applyFont="1" applyFill="1" applyBorder="1" applyAlignment="1">
      <alignment vertical="center"/>
    </xf>
    <xf numFmtId="0" fontId="0" fillId="7" borderId="1" xfId="0" applyFill="1" applyBorder="1"/>
    <xf numFmtId="167" fontId="0" fillId="7" borderId="1" xfId="2" applyNumberFormat="1" applyFont="1" applyFill="1" applyBorder="1"/>
    <xf numFmtId="10" fontId="0" fillId="7" borderId="1" xfId="3" applyNumberFormat="1" applyFont="1" applyFill="1" applyBorder="1" applyAlignment="1">
      <alignment horizontal="center"/>
    </xf>
    <xf numFmtId="9" fontId="0" fillId="7" borderId="1" xfId="3" applyNumberFormat="1" applyFont="1" applyFill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 applyBorder="1"/>
    <xf numFmtId="0" fontId="0" fillId="6" borderId="1" xfId="0" applyFont="1" applyFill="1" applyBorder="1"/>
    <xf numFmtId="166" fontId="7" fillId="0" borderId="1" xfId="1" applyNumberFormat="1" applyFont="1" applyFill="1" applyBorder="1" applyAlignment="1">
      <alignment vertical="center"/>
    </xf>
    <xf numFmtId="0" fontId="0" fillId="0" borderId="1" xfId="0" applyFill="1" applyBorder="1"/>
    <xf numFmtId="10" fontId="0" fillId="0" borderId="1" xfId="3" applyNumberFormat="1" applyFont="1" applyFill="1" applyBorder="1" applyAlignment="1">
      <alignment horizontal="center"/>
    </xf>
    <xf numFmtId="9" fontId="0" fillId="0" borderId="1" xfId="3" applyNumberFormat="1" applyFont="1" applyFill="1" applyBorder="1" applyAlignment="1">
      <alignment horizontal="center"/>
    </xf>
    <xf numFmtId="0" fontId="0" fillId="8" borderId="1" xfId="0" applyFont="1" applyFill="1" applyBorder="1"/>
    <xf numFmtId="0" fontId="0" fillId="0" borderId="1" xfId="0" applyFont="1" applyFill="1" applyBorder="1"/>
    <xf numFmtId="166" fontId="14" fillId="0" borderId="1" xfId="1" applyNumberFormat="1" applyFont="1" applyFill="1" applyBorder="1" applyAlignment="1">
      <alignment vertical="center"/>
    </xf>
    <xf numFmtId="167" fontId="1" fillId="0" borderId="1" xfId="2" applyNumberFormat="1" applyFont="1" applyFill="1" applyBorder="1"/>
    <xf numFmtId="167" fontId="3" fillId="2" borderId="1" xfId="2" applyNumberFormat="1" applyFont="1" applyFill="1" applyBorder="1"/>
    <xf numFmtId="167" fontId="0" fillId="0" borderId="1" xfId="2" applyNumberFormat="1" applyFont="1" applyFill="1" applyBorder="1"/>
    <xf numFmtId="167" fontId="3" fillId="2" borderId="10" xfId="2" applyNumberFormat="1" applyFont="1" applyFill="1" applyBorder="1"/>
    <xf numFmtId="3" fontId="0" fillId="0" borderId="1" xfId="2" applyNumberFormat="1" applyFont="1" applyBorder="1" applyAlignment="1" applyProtection="1">
      <alignment horizontal="center" vertical="center"/>
      <protection locked="0"/>
    </xf>
    <xf numFmtId="3" fontId="0" fillId="5" borderId="1" xfId="2" applyNumberFormat="1" applyFont="1" applyFill="1" applyBorder="1" applyAlignment="1" applyProtection="1">
      <alignment horizontal="center" vertical="center"/>
      <protection locked="0"/>
    </xf>
    <xf numFmtId="168" fontId="0" fillId="0" borderId="1" xfId="2" applyNumberFormat="1" applyFont="1" applyBorder="1" applyAlignment="1">
      <alignment horizontal="center" vertical="center"/>
    </xf>
    <xf numFmtId="168" fontId="0" fillId="0" borderId="1" xfId="2" applyNumberFormat="1" applyFont="1" applyFill="1" applyBorder="1" applyAlignment="1">
      <alignment horizontal="center" vertical="center"/>
    </xf>
    <xf numFmtId="168" fontId="1" fillId="0" borderId="1" xfId="2" applyNumberFormat="1" applyFont="1" applyFill="1" applyBorder="1" applyAlignment="1">
      <alignment horizontal="center" vertical="center"/>
    </xf>
    <xf numFmtId="168" fontId="3" fillId="2" borderId="10" xfId="2" applyNumberFormat="1" applyFont="1" applyFill="1" applyBorder="1" applyAlignment="1">
      <alignment horizontal="center" vertical="center"/>
    </xf>
    <xf numFmtId="168" fontId="3" fillId="2" borderId="1" xfId="2" applyNumberFormat="1" applyFont="1" applyFill="1" applyBorder="1" applyAlignment="1">
      <alignment horizontal="center" vertical="center"/>
    </xf>
    <xf numFmtId="166" fontId="0" fillId="7" borderId="1" xfId="1" applyNumberFormat="1" applyFont="1" applyFill="1" applyBorder="1" applyAlignment="1">
      <alignment horizontal="center" vertical="center"/>
    </xf>
    <xf numFmtId="0" fontId="4" fillId="0" borderId="0" xfId="0" applyFont="1" applyProtection="1"/>
    <xf numFmtId="0" fontId="11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Protection="1">
      <protection locked="0"/>
    </xf>
    <xf numFmtId="0" fontId="0" fillId="0" borderId="0" xfId="0" applyProtection="1"/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0" xfId="0" applyFont="1" applyBorder="1" applyProtection="1"/>
    <xf numFmtId="0" fontId="4" fillId="0" borderId="6" xfId="0" applyFont="1" applyBorder="1" applyProtection="1"/>
    <xf numFmtId="0" fontId="4" fillId="0" borderId="8" xfId="0" applyFont="1" applyBorder="1" applyProtection="1"/>
    <xf numFmtId="17" fontId="2" fillId="3" borderId="0" xfId="0" applyNumberFormat="1" applyFont="1" applyFill="1" applyBorder="1" applyAlignment="1" applyProtection="1">
      <alignment horizontal="center" vertical="center"/>
    </xf>
    <xf numFmtId="10" fontId="3" fillId="2" borderId="1" xfId="3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7" fontId="5" fillId="0" borderId="0" xfId="0" applyNumberFormat="1" applyFont="1" applyBorder="1" applyAlignment="1">
      <alignment horizontal="left" indent="2"/>
    </xf>
    <xf numFmtId="0" fontId="6" fillId="0" borderId="0" xfId="0" applyFont="1" applyAlignment="1">
      <alignment horizontal="left"/>
    </xf>
    <xf numFmtId="164" fontId="0" fillId="0" borderId="0" xfId="0" applyNumberFormat="1"/>
    <xf numFmtId="10" fontId="0" fillId="0" borderId="1" xfId="3" applyNumberFormat="1" applyFont="1" applyBorder="1" applyAlignment="1" applyProtection="1">
      <alignment horizontal="center" vertical="center"/>
      <protection locked="0"/>
    </xf>
    <xf numFmtId="10" fontId="0" fillId="0" borderId="1" xfId="2" applyNumberFormat="1" applyFont="1" applyFill="1" applyBorder="1" applyAlignment="1">
      <alignment horizontal="center" vertical="center"/>
    </xf>
    <xf numFmtId="10" fontId="0" fillId="7" borderId="1" xfId="2" applyNumberFormat="1" applyFont="1" applyFill="1" applyBorder="1" applyAlignment="1">
      <alignment horizontal="center" vertical="center"/>
    </xf>
    <xf numFmtId="10" fontId="0" fillId="0" borderId="1" xfId="3" applyNumberFormat="1" applyFont="1" applyFill="1" applyBorder="1" applyAlignment="1">
      <alignment horizontal="center" vertical="center"/>
    </xf>
    <xf numFmtId="10" fontId="0" fillId="7" borderId="1" xfId="3" applyNumberFormat="1" applyFont="1" applyFill="1" applyBorder="1" applyAlignment="1">
      <alignment horizontal="center" vertical="center"/>
    </xf>
    <xf numFmtId="0" fontId="4" fillId="0" borderId="0" xfId="0" applyFont="1" applyBorder="1" applyProtection="1">
      <protection locked="0"/>
    </xf>
    <xf numFmtId="0" fontId="3" fillId="0" borderId="0" xfId="0" applyFont="1" applyFill="1" applyBorder="1" applyAlignment="1" applyProtection="1">
      <alignment vertical="center"/>
    </xf>
    <xf numFmtId="0" fontId="0" fillId="0" borderId="3" xfId="0" applyBorder="1" applyProtection="1"/>
    <xf numFmtId="0" fontId="0" fillId="0" borderId="0" xfId="0" applyFont="1" applyFill="1" applyAlignment="1" applyProtection="1">
      <alignment horizontal="left" vertical="center"/>
    </xf>
    <xf numFmtId="0" fontId="16" fillId="0" borderId="0" xfId="5" applyFont="1" applyFill="1"/>
    <xf numFmtId="0" fontId="3" fillId="0" borderId="0" xfId="0" applyFont="1" applyAlignment="1" applyProtection="1">
      <alignment vertical="center"/>
    </xf>
    <xf numFmtId="0" fontId="16" fillId="0" borderId="0" xfId="5" applyFont="1" applyFill="1" applyAlignment="1">
      <alignment horizontal="left" indent="1"/>
    </xf>
    <xf numFmtId="0" fontId="16" fillId="0" borderId="0" xfId="5" applyFont="1" applyFill="1" applyAlignment="1"/>
    <xf numFmtId="0" fontId="16" fillId="0" borderId="0" xfId="5" applyFont="1" applyFill="1" applyAlignment="1">
      <alignment horizontal="center"/>
    </xf>
    <xf numFmtId="3" fontId="16" fillId="0" borderId="0" xfId="5" applyNumberFormat="1" applyFont="1" applyFill="1"/>
    <xf numFmtId="0" fontId="16" fillId="9" borderId="1" xfId="5" applyFont="1" applyFill="1" applyBorder="1" applyAlignment="1">
      <alignment horizontal="left"/>
    </xf>
    <xf numFmtId="0" fontId="16" fillId="9" borderId="1" xfId="5" applyFont="1" applyFill="1" applyBorder="1" applyAlignment="1">
      <alignment horizontal="center"/>
    </xf>
    <xf numFmtId="0" fontId="16" fillId="9" borderId="1" xfId="5" applyNumberFormat="1" applyFont="1" applyFill="1" applyBorder="1" applyAlignment="1">
      <alignment horizontal="center" vertical="center" wrapText="1"/>
    </xf>
    <xf numFmtId="0" fontId="16" fillId="9" borderId="13" xfId="5" applyNumberFormat="1" applyFont="1" applyFill="1" applyBorder="1" applyAlignment="1">
      <alignment horizontal="left" vertical="center" wrapText="1"/>
    </xf>
    <xf numFmtId="0" fontId="16" fillId="9" borderId="13" xfId="5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left" vertical="center"/>
    </xf>
    <xf numFmtId="164" fontId="0" fillId="5" borderId="1" xfId="6" applyNumberFormat="1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left" vertical="center" indent="2"/>
    </xf>
    <xf numFmtId="164" fontId="0" fillId="0" borderId="1" xfId="6" applyNumberFormat="1" applyFont="1" applyBorder="1" applyAlignment="1" applyProtection="1">
      <alignment horizontal="center" vertical="center"/>
      <protection locked="0"/>
    </xf>
    <xf numFmtId="0" fontId="18" fillId="0" borderId="0" xfId="5" applyFont="1" applyFill="1"/>
    <xf numFmtId="0" fontId="17" fillId="5" borderId="1" xfId="0" applyFont="1" applyFill="1" applyBorder="1" applyAlignment="1" applyProtection="1">
      <alignment horizontal="left" vertical="center" indent="2"/>
    </xf>
    <xf numFmtId="164" fontId="0" fillId="6" borderId="1" xfId="6" applyNumberFormat="1" applyFont="1" applyFill="1" applyBorder="1" applyAlignment="1" applyProtection="1">
      <alignment horizontal="center" vertical="center"/>
      <protection locked="0"/>
    </xf>
    <xf numFmtId="0" fontId="17" fillId="6" borderId="1" xfId="0" applyFont="1" applyFill="1" applyBorder="1" applyAlignment="1" applyProtection="1">
      <alignment horizontal="center" vertical="center"/>
      <protection locked="0"/>
    </xf>
    <xf numFmtId="0" fontId="17" fillId="6" borderId="1" xfId="0" applyFont="1" applyFill="1" applyBorder="1" applyAlignment="1" applyProtection="1">
      <alignment horizontal="left" vertical="center" indent="2"/>
    </xf>
    <xf numFmtId="0" fontId="17" fillId="6" borderId="1" xfId="0" applyFont="1" applyFill="1" applyBorder="1" applyAlignment="1" applyProtection="1">
      <alignment horizontal="left" vertical="center" indent="1"/>
    </xf>
    <xf numFmtId="0" fontId="17" fillId="6" borderId="1" xfId="0" applyFont="1" applyFill="1" applyBorder="1" applyAlignment="1" applyProtection="1">
      <alignment horizontal="left" vertical="center"/>
    </xf>
    <xf numFmtId="0" fontId="17" fillId="5" borderId="1" xfId="0" applyFont="1" applyFill="1" applyBorder="1" applyAlignment="1" applyProtection="1">
      <alignment horizontal="left" vertical="center" indent="1"/>
    </xf>
    <xf numFmtId="0" fontId="16" fillId="0" borderId="0" xfId="5" applyFont="1" applyFill="1" applyBorder="1" applyAlignment="1">
      <alignment horizontal="center"/>
    </xf>
    <xf numFmtId="0" fontId="16" fillId="0" borderId="0" xfId="5" applyFont="1" applyFill="1" applyBorder="1" applyAlignment="1">
      <alignment horizontal="left" indent="1"/>
    </xf>
    <xf numFmtId="3" fontId="16" fillId="0" borderId="0" xfId="5" applyNumberFormat="1" applyFont="1" applyFill="1" applyBorder="1" applyAlignment="1">
      <alignment horizontal="right" indent="1"/>
    </xf>
    <xf numFmtId="0" fontId="16" fillId="0" borderId="0" xfId="5" applyFont="1" applyFill="1" applyBorder="1" applyAlignment="1">
      <alignment horizontal="left" indent="2"/>
    </xf>
    <xf numFmtId="0" fontId="16" fillId="0" borderId="0" xfId="5" applyFont="1" applyFill="1" applyBorder="1" applyAlignment="1">
      <alignment horizontal="right" indent="1"/>
    </xf>
    <xf numFmtId="171" fontId="16" fillId="0" borderId="0" xfId="7" applyNumberFormat="1" applyFont="1" applyFill="1"/>
    <xf numFmtId="172" fontId="16" fillId="0" borderId="0" xfId="7" applyNumberFormat="1" applyFont="1" applyFill="1"/>
    <xf numFmtId="17" fontId="7" fillId="2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2" fontId="0" fillId="0" borderId="1" xfId="3" applyNumberFormat="1" applyFont="1" applyBorder="1" applyAlignment="1" applyProtection="1">
      <alignment horizontal="center" vertical="center"/>
      <protection locked="0"/>
    </xf>
    <xf numFmtId="4" fontId="3" fillId="2" borderId="1" xfId="3" applyNumberFormat="1" applyFont="1" applyFill="1" applyBorder="1" applyAlignment="1">
      <alignment horizontal="center"/>
    </xf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9" xfId="0" applyBorder="1" applyProtection="1"/>
    <xf numFmtId="0" fontId="0" fillId="0" borderId="0" xfId="0" applyFont="1" applyFill="1"/>
    <xf numFmtId="10" fontId="0" fillId="0" borderId="0" xfId="0" applyNumberFormat="1"/>
    <xf numFmtId="10" fontId="0" fillId="0" borderId="0" xfId="3" applyNumberFormat="1" applyFont="1"/>
    <xf numFmtId="0" fontId="19" fillId="4" borderId="0" xfId="0" applyFont="1" applyFill="1" applyProtection="1"/>
    <xf numFmtId="0" fontId="19" fillId="0" borderId="0" xfId="0" applyFont="1"/>
    <xf numFmtId="0" fontId="19" fillId="4" borderId="2" xfId="0" applyFont="1" applyFill="1" applyBorder="1" applyProtection="1"/>
    <xf numFmtId="0" fontId="19" fillId="4" borderId="3" xfId="0" applyFont="1" applyFill="1" applyBorder="1" applyProtection="1"/>
    <xf numFmtId="0" fontId="19" fillId="4" borderId="4" xfId="0" applyFont="1" applyFill="1" applyBorder="1" applyProtection="1"/>
    <xf numFmtId="0" fontId="19" fillId="4" borderId="5" xfId="0" applyFont="1" applyFill="1" applyBorder="1" applyProtection="1"/>
    <xf numFmtId="0" fontId="19" fillId="4" borderId="0" xfId="0" applyFont="1" applyFill="1" applyBorder="1" applyProtection="1"/>
    <xf numFmtId="0" fontId="19" fillId="4" borderId="6" xfId="0" applyFont="1" applyFill="1" applyBorder="1" applyProtection="1"/>
    <xf numFmtId="0" fontId="20" fillId="0" borderId="14" xfId="0" applyFont="1" applyFill="1" applyBorder="1" applyAlignment="1" applyProtection="1">
      <alignment vertical="center"/>
    </xf>
    <xf numFmtId="0" fontId="21" fillId="4" borderId="0" xfId="0" applyFont="1" applyFill="1" applyBorder="1" applyProtection="1"/>
    <xf numFmtId="0" fontId="21" fillId="4" borderId="0" xfId="0" applyFont="1" applyFill="1" applyBorder="1" applyAlignment="1" applyProtection="1">
      <alignment horizontal="center"/>
    </xf>
    <xf numFmtId="0" fontId="21" fillId="4" borderId="0" xfId="0" applyFont="1" applyFill="1" applyBorder="1" applyAlignment="1" applyProtection="1"/>
    <xf numFmtId="0" fontId="19" fillId="4" borderId="7" xfId="0" applyFont="1" applyFill="1" applyBorder="1" applyProtection="1"/>
    <xf numFmtId="0" fontId="19" fillId="4" borderId="8" xfId="0" applyFont="1" applyFill="1" applyBorder="1" applyProtection="1"/>
    <xf numFmtId="0" fontId="19" fillId="4" borderId="9" xfId="0" applyFont="1" applyFill="1" applyBorder="1" applyProtection="1"/>
    <xf numFmtId="0" fontId="19" fillId="0" borderId="0" xfId="0" applyFont="1" applyProtection="1"/>
    <xf numFmtId="17" fontId="4" fillId="0" borderId="0" xfId="0" applyNumberFormat="1" applyFont="1" applyBorder="1" applyAlignment="1">
      <alignment horizontal="left" indent="2"/>
    </xf>
    <xf numFmtId="165" fontId="6" fillId="0" borderId="0" xfId="0" applyNumberFormat="1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right"/>
    </xf>
    <xf numFmtId="0" fontId="22" fillId="0" borderId="0" xfId="0" applyFont="1"/>
    <xf numFmtId="0" fontId="23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2" fillId="0" borderId="14" xfId="0" applyFont="1" applyBorder="1"/>
    <xf numFmtId="0" fontId="23" fillId="0" borderId="14" xfId="0" applyFont="1" applyFill="1" applyBorder="1" applyAlignment="1" applyProtection="1">
      <alignment vertical="center"/>
    </xf>
    <xf numFmtId="0" fontId="24" fillId="0" borderId="14" xfId="0" applyFont="1" applyFill="1" applyBorder="1" applyAlignment="1" applyProtection="1">
      <alignment vertical="center"/>
    </xf>
    <xf numFmtId="0" fontId="22" fillId="0" borderId="0" xfId="0" applyFont="1" applyBorder="1"/>
    <xf numFmtId="167" fontId="22" fillId="0" borderId="0" xfId="2" applyNumberFormat="1" applyFont="1" applyFill="1" applyBorder="1"/>
    <xf numFmtId="0" fontId="25" fillId="2" borderId="1" xfId="0" applyFont="1" applyFill="1" applyBorder="1" applyAlignment="1">
      <alignment vertical="center" wrapText="1"/>
    </xf>
    <xf numFmtId="9" fontId="22" fillId="0" borderId="0" xfId="3" applyNumberFormat="1" applyFont="1" applyFill="1" applyBorder="1" applyAlignment="1">
      <alignment horizontal="center"/>
    </xf>
    <xf numFmtId="0" fontId="26" fillId="3" borderId="1" xfId="0" applyFont="1" applyFill="1" applyBorder="1" applyAlignment="1" applyProtection="1">
      <alignment horizontal="center" vertical="center"/>
    </xf>
    <xf numFmtId="17" fontId="26" fillId="3" borderId="1" xfId="0" applyNumberFormat="1" applyFont="1" applyFill="1" applyBorder="1" applyAlignment="1" applyProtection="1">
      <alignment horizontal="center" vertical="center"/>
    </xf>
    <xf numFmtId="17" fontId="26" fillId="3" borderId="0" xfId="0" applyNumberFormat="1" applyFont="1" applyFill="1" applyBorder="1" applyAlignment="1" applyProtection="1">
      <alignment horizontal="center" vertical="center"/>
    </xf>
    <xf numFmtId="17" fontId="25" fillId="2" borderId="13" xfId="0" applyNumberFormat="1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 wrapText="1"/>
    </xf>
    <xf numFmtId="17" fontId="25" fillId="2" borderId="1" xfId="0" applyNumberFormat="1" applyFont="1" applyFill="1" applyBorder="1" applyAlignment="1">
      <alignment horizontal="center" vertical="center" wrapText="1"/>
    </xf>
    <xf numFmtId="17" fontId="25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 applyProtection="1">
      <alignment horizontal="left" vertical="center"/>
    </xf>
    <xf numFmtId="164" fontId="22" fillId="0" borderId="1" xfId="2" applyNumberFormat="1" applyFont="1" applyBorder="1" applyAlignment="1" applyProtection="1">
      <alignment horizontal="center" vertical="center"/>
      <protection locked="0"/>
    </xf>
    <xf numFmtId="166" fontId="25" fillId="0" borderId="1" xfId="1" applyNumberFormat="1" applyFont="1" applyBorder="1" applyAlignment="1">
      <alignment vertical="center"/>
    </xf>
    <xf numFmtId="0" fontId="22" fillId="0" borderId="1" xfId="0" applyFont="1" applyFill="1" applyBorder="1"/>
    <xf numFmtId="167" fontId="22" fillId="0" borderId="1" xfId="2" applyNumberFormat="1" applyFont="1" applyFill="1" applyBorder="1"/>
    <xf numFmtId="166" fontId="25" fillId="0" borderId="1" xfId="1" applyNumberFormat="1" applyFont="1" applyFill="1" applyBorder="1" applyAlignment="1">
      <alignment vertical="center"/>
    </xf>
    <xf numFmtId="10" fontId="22" fillId="0" borderId="1" xfId="3" applyNumberFormat="1" applyFont="1" applyFill="1" applyBorder="1" applyAlignment="1">
      <alignment horizontal="center"/>
    </xf>
    <xf numFmtId="9" fontId="22" fillId="0" borderId="1" xfId="3" applyNumberFormat="1" applyFont="1" applyFill="1" applyBorder="1" applyAlignment="1">
      <alignment horizontal="center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6" fillId="3" borderId="1" xfId="0" applyFont="1" applyFill="1" applyBorder="1" applyAlignment="1" applyProtection="1">
      <alignment horizontal="right" vertical="center"/>
    </xf>
    <xf numFmtId="164" fontId="22" fillId="5" borderId="1" xfId="2" applyNumberFormat="1" applyFont="1" applyFill="1" applyBorder="1" applyAlignment="1" applyProtection="1">
      <alignment horizontal="center" vertical="center"/>
      <protection locked="0"/>
    </xf>
    <xf numFmtId="164" fontId="22" fillId="0" borderId="0" xfId="2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right"/>
    </xf>
    <xf numFmtId="166" fontId="25" fillId="7" borderId="1" xfId="1" applyNumberFormat="1" applyFont="1" applyFill="1" applyBorder="1" applyAlignment="1">
      <alignment vertical="center"/>
    </xf>
    <xf numFmtId="0" fontId="22" fillId="7" borderId="1" xfId="0" applyFont="1" applyFill="1" applyBorder="1"/>
    <xf numFmtId="167" fontId="22" fillId="7" borderId="1" xfId="2" applyNumberFormat="1" applyFont="1" applyFill="1" applyBorder="1"/>
    <xf numFmtId="10" fontId="22" fillId="7" borderId="1" xfId="3" applyNumberFormat="1" applyFont="1" applyFill="1" applyBorder="1" applyAlignment="1">
      <alignment horizontal="center"/>
    </xf>
    <xf numFmtId="0" fontId="22" fillId="0" borderId="0" xfId="0" applyFont="1" applyFill="1" applyBorder="1"/>
    <xf numFmtId="167" fontId="24" fillId="2" borderId="10" xfId="2" applyNumberFormat="1" applyFont="1" applyFill="1" applyBorder="1"/>
    <xf numFmtId="167" fontId="24" fillId="2" borderId="1" xfId="2" applyNumberFormat="1" applyFont="1" applyFill="1" applyBorder="1"/>
    <xf numFmtId="10" fontId="24" fillId="2" borderId="1" xfId="3" applyNumberFormat="1" applyFont="1" applyFill="1" applyBorder="1" applyAlignment="1">
      <alignment horizontal="center"/>
    </xf>
    <xf numFmtId="9" fontId="22" fillId="7" borderId="1" xfId="3" applyNumberFormat="1" applyFont="1" applyFill="1" applyBorder="1" applyAlignment="1">
      <alignment horizontal="center"/>
    </xf>
    <xf numFmtId="0" fontId="24" fillId="7" borderId="1" xfId="0" applyFont="1" applyFill="1" applyBorder="1" applyAlignment="1">
      <alignment horizontal="center"/>
    </xf>
    <xf numFmtId="166" fontId="25" fillId="0" borderId="0" xfId="1" applyNumberFormat="1" applyFont="1" applyFill="1" applyBorder="1" applyAlignment="1">
      <alignment vertical="center"/>
    </xf>
    <xf numFmtId="164" fontId="22" fillId="0" borderId="0" xfId="0" applyNumberFormat="1" applyFont="1"/>
    <xf numFmtId="0" fontId="5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Protection="1"/>
    <xf numFmtId="0" fontId="28" fillId="0" borderId="0" xfId="0" applyFont="1"/>
    <xf numFmtId="0" fontId="29" fillId="0" borderId="0" xfId="0" applyFont="1" applyFill="1" applyAlignment="1" applyProtection="1">
      <alignment vertical="center"/>
    </xf>
    <xf numFmtId="0" fontId="28" fillId="0" borderId="0" xfId="0" applyFont="1" applyFill="1"/>
    <xf numFmtId="0" fontId="30" fillId="0" borderId="0" xfId="0" applyFont="1" applyFill="1" applyAlignment="1" applyProtection="1">
      <alignment vertical="center"/>
    </xf>
    <xf numFmtId="0" fontId="28" fillId="0" borderId="14" xfId="0" applyFont="1" applyBorder="1"/>
    <xf numFmtId="0" fontId="29" fillId="0" borderId="14" xfId="0" applyFont="1" applyFill="1" applyBorder="1" applyAlignment="1" applyProtection="1">
      <alignment vertical="center"/>
    </xf>
    <xf numFmtId="0" fontId="30" fillId="0" borderId="14" xfId="0" applyFont="1" applyFill="1" applyBorder="1" applyAlignment="1" applyProtection="1">
      <alignment vertical="center"/>
    </xf>
    <xf numFmtId="0" fontId="28" fillId="0" borderId="14" xfId="0" applyFont="1" applyFill="1" applyBorder="1"/>
    <xf numFmtId="0" fontId="28" fillId="0" borderId="0" xfId="0" applyFont="1" applyBorder="1"/>
    <xf numFmtId="0" fontId="31" fillId="2" borderId="1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 applyProtection="1">
      <alignment horizontal="center" vertical="center"/>
    </xf>
    <xf numFmtId="17" fontId="32" fillId="3" borderId="0" xfId="0" applyNumberFormat="1" applyFont="1" applyFill="1" applyBorder="1" applyAlignment="1" applyProtection="1">
      <alignment horizontal="center" vertical="center"/>
    </xf>
    <xf numFmtId="17" fontId="31" fillId="2" borderId="13" xfId="0" applyNumberFormat="1" applyFont="1" applyFill="1" applyBorder="1" applyAlignment="1">
      <alignment horizontal="center" vertical="center"/>
    </xf>
    <xf numFmtId="17" fontId="31" fillId="0" borderId="0" xfId="0" applyNumberFormat="1" applyFont="1" applyFill="1" applyBorder="1" applyAlignment="1">
      <alignment horizontal="center" vertical="center"/>
    </xf>
    <xf numFmtId="17" fontId="31" fillId="2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 applyProtection="1">
      <alignment horizontal="left" vertical="center"/>
    </xf>
    <xf numFmtId="164" fontId="28" fillId="0" borderId="1" xfId="2" applyNumberFormat="1" applyFont="1" applyBorder="1" applyAlignment="1" applyProtection="1">
      <alignment horizontal="center" vertical="center"/>
      <protection locked="0"/>
    </xf>
    <xf numFmtId="166" fontId="31" fillId="0" borderId="1" xfId="1" applyNumberFormat="1" applyFont="1" applyFill="1" applyBorder="1" applyAlignment="1">
      <alignment vertical="center"/>
    </xf>
    <xf numFmtId="0" fontId="28" fillId="0" borderId="1" xfId="0" applyFont="1" applyFill="1" applyBorder="1"/>
    <xf numFmtId="167" fontId="28" fillId="0" borderId="1" xfId="2" applyNumberFormat="1" applyFont="1" applyFill="1" applyBorder="1"/>
    <xf numFmtId="10" fontId="28" fillId="0" borderId="1" xfId="3" applyNumberFormat="1" applyFont="1" applyFill="1" applyBorder="1" applyAlignment="1">
      <alignment horizontal="center"/>
    </xf>
    <xf numFmtId="9" fontId="28" fillId="0" borderId="1" xfId="3" applyNumberFormat="1" applyFont="1" applyFill="1" applyBorder="1" applyAlignment="1">
      <alignment horizontal="center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164" fontId="28" fillId="0" borderId="0" xfId="2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left" vertical="center" indent="2"/>
    </xf>
    <xf numFmtId="9" fontId="28" fillId="0" borderId="0" xfId="3" applyNumberFormat="1" applyFont="1" applyFill="1" applyBorder="1" applyAlignment="1">
      <alignment horizontal="center"/>
    </xf>
    <xf numFmtId="167" fontId="30" fillId="2" borderId="1" xfId="2" applyNumberFormat="1" applyFont="1" applyFill="1" applyBorder="1"/>
    <xf numFmtId="10" fontId="30" fillId="2" borderId="1" xfId="3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right"/>
    </xf>
    <xf numFmtId="0" fontId="28" fillId="0" borderId="0" xfId="0" applyFont="1" applyFill="1" applyBorder="1" applyAlignment="1" applyProtection="1">
      <alignment horizontal="left" vertical="center" indent="1"/>
    </xf>
    <xf numFmtId="166" fontId="31" fillId="0" borderId="0" xfId="1" applyNumberFormat="1" applyFont="1" applyFill="1" applyBorder="1" applyAlignment="1">
      <alignment vertical="center"/>
    </xf>
    <xf numFmtId="0" fontId="28" fillId="0" borderId="0" xfId="0" applyFont="1" applyFill="1" applyBorder="1"/>
    <xf numFmtId="167" fontId="28" fillId="0" borderId="0" xfId="2" applyNumberFormat="1" applyFont="1" applyFill="1" applyBorder="1"/>
    <xf numFmtId="10" fontId="28" fillId="0" borderId="0" xfId="3" applyNumberFormat="1" applyFont="1" applyFill="1" applyBorder="1" applyAlignment="1">
      <alignment horizontal="center"/>
    </xf>
    <xf numFmtId="0" fontId="28" fillId="0" borderId="0" xfId="0" applyFont="1" applyFill="1" applyBorder="1" applyAlignment="1" applyProtection="1">
      <alignment horizontal="left" vertical="center"/>
    </xf>
    <xf numFmtId="0" fontId="28" fillId="0" borderId="0" xfId="0" applyFont="1" applyFill="1" applyBorder="1" applyProtection="1"/>
    <xf numFmtId="166" fontId="31" fillId="7" borderId="1" xfId="1" applyNumberFormat="1" applyFont="1" applyFill="1" applyBorder="1" applyAlignment="1">
      <alignment vertical="center"/>
    </xf>
    <xf numFmtId="0" fontId="28" fillId="7" borderId="1" xfId="0" applyFont="1" applyFill="1" applyBorder="1"/>
    <xf numFmtId="167" fontId="28" fillId="7" borderId="1" xfId="2" applyNumberFormat="1" applyFont="1" applyFill="1" applyBorder="1"/>
    <xf numFmtId="10" fontId="28" fillId="7" borderId="1" xfId="3" applyNumberFormat="1" applyFont="1" applyFill="1" applyBorder="1" applyAlignment="1">
      <alignment horizontal="center"/>
    </xf>
    <xf numFmtId="9" fontId="28" fillId="7" borderId="1" xfId="3" applyNumberFormat="1" applyFont="1" applyFill="1" applyBorder="1" applyAlignment="1">
      <alignment horizontal="center"/>
    </xf>
    <xf numFmtId="10" fontId="30" fillId="0" borderId="0" xfId="3" applyNumberFormat="1" applyFont="1" applyFill="1" applyBorder="1" applyAlignment="1">
      <alignment horizontal="center"/>
    </xf>
    <xf numFmtId="165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Alignment="1">
      <alignment horizontal="right"/>
    </xf>
    <xf numFmtId="0" fontId="33" fillId="0" borderId="0" xfId="0" applyFont="1" applyAlignment="1">
      <alignment horizontal="right"/>
    </xf>
    <xf numFmtId="17" fontId="7" fillId="2" borderId="1" xfId="0" applyNumberFormat="1" applyFont="1" applyFill="1" applyBorder="1" applyAlignment="1">
      <alignment horizontal="center" vertical="center"/>
    </xf>
    <xf numFmtId="17" fontId="25" fillId="2" borderId="1" xfId="0" applyNumberFormat="1" applyFont="1" applyFill="1" applyBorder="1" applyAlignment="1">
      <alignment horizontal="center" vertical="center"/>
    </xf>
    <xf numFmtId="167" fontId="27" fillId="0" borderId="0" xfId="0" applyNumberFormat="1" applyFont="1" applyAlignment="1">
      <alignment horizontal="right"/>
    </xf>
    <xf numFmtId="0" fontId="0" fillId="7" borderId="1" xfId="0" applyFont="1" applyFill="1" applyBorder="1"/>
    <xf numFmtId="0" fontId="0" fillId="7" borderId="0" xfId="0" applyFont="1" applyFill="1"/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  <xf numFmtId="165" fontId="17" fillId="0" borderId="3" xfId="0" applyNumberFormat="1" applyFont="1" applyBorder="1" applyAlignment="1" applyProtection="1">
      <alignment horizontal="right" vertical="center"/>
    </xf>
    <xf numFmtId="169" fontId="1" fillId="0" borderId="0" xfId="1" applyNumberFormat="1" applyFont="1"/>
    <xf numFmtId="165" fontId="17" fillId="0" borderId="0" xfId="0" applyNumberFormat="1" applyFont="1" applyBorder="1" applyAlignment="1" applyProtection="1">
      <alignment horizontal="right" vertical="center"/>
    </xf>
    <xf numFmtId="0" fontId="0" fillId="2" borderId="1" xfId="0" applyFont="1" applyFill="1" applyBorder="1" applyAlignment="1" applyProtection="1">
      <alignment horizontal="left" vertical="center"/>
    </xf>
    <xf numFmtId="10" fontId="1" fillId="0" borderId="1" xfId="3" applyNumberFormat="1" applyFont="1" applyBorder="1" applyAlignment="1">
      <alignment horizontal="center"/>
    </xf>
    <xf numFmtId="10" fontId="1" fillId="5" borderId="1" xfId="3" applyNumberFormat="1" applyFont="1" applyFill="1" applyBorder="1" applyAlignment="1" applyProtection="1">
      <alignment horizontal="center" vertical="center"/>
      <protection locked="0"/>
    </xf>
    <xf numFmtId="169" fontId="22" fillId="0" borderId="0" xfId="1" applyNumberFormat="1" applyFont="1" applyFill="1" applyBorder="1"/>
    <xf numFmtId="166" fontId="0" fillId="7" borderId="1" xfId="1" applyNumberFormat="1" applyFont="1" applyFill="1" applyBorder="1" applyAlignment="1">
      <alignment horizontal="left" vertical="center"/>
    </xf>
    <xf numFmtId="173" fontId="0" fillId="0" borderId="1" xfId="2" applyNumberFormat="1" applyFont="1" applyFill="1" applyBorder="1" applyAlignment="1">
      <alignment horizontal="center" vertical="center"/>
    </xf>
    <xf numFmtId="173" fontId="0" fillId="7" borderId="1" xfId="2" applyNumberFormat="1" applyFont="1" applyFill="1" applyBorder="1" applyAlignment="1">
      <alignment horizontal="center" vertical="center"/>
    </xf>
    <xf numFmtId="169" fontId="0" fillId="0" borderId="0" xfId="1" applyNumberFormat="1" applyFont="1"/>
    <xf numFmtId="165" fontId="17" fillId="0" borderId="3" xfId="0" applyNumberFormat="1" applyFont="1" applyBorder="1" applyAlignment="1" applyProtection="1">
      <alignment horizontal="left" vertical="center"/>
    </xf>
    <xf numFmtId="0" fontId="17" fillId="0" borderId="0" xfId="0" applyFont="1" applyAlignment="1">
      <alignment horizontal="left"/>
    </xf>
    <xf numFmtId="167" fontId="22" fillId="2" borderId="1" xfId="2" applyNumberFormat="1" applyFont="1" applyFill="1" applyBorder="1"/>
    <xf numFmtId="0" fontId="16" fillId="0" borderId="0" xfId="0" applyFont="1" applyBorder="1" applyAlignment="1">
      <alignment horizontal="right"/>
    </xf>
    <xf numFmtId="167" fontId="28" fillId="4" borderId="1" xfId="2" applyNumberFormat="1" applyFont="1" applyFill="1" applyBorder="1"/>
    <xf numFmtId="0" fontId="34" fillId="0" borderId="0" xfId="0" applyFont="1"/>
    <xf numFmtId="165" fontId="17" fillId="0" borderId="0" xfId="0" applyNumberFormat="1" applyFont="1" applyBorder="1" applyAlignment="1" applyProtection="1">
      <alignment horizontal="left" vertical="center"/>
    </xf>
    <xf numFmtId="9" fontId="22" fillId="0" borderId="1" xfId="3" applyFont="1" applyBorder="1" applyAlignment="1" applyProtection="1">
      <alignment horizontal="center" vertical="center"/>
      <protection locked="0"/>
    </xf>
    <xf numFmtId="9" fontId="22" fillId="5" borderId="1" xfId="3" applyFont="1" applyFill="1" applyBorder="1" applyAlignment="1" applyProtection="1">
      <alignment horizontal="center" vertical="center"/>
      <protection locked="0"/>
    </xf>
    <xf numFmtId="174" fontId="0" fillId="0" borderId="0" xfId="3" applyNumberFormat="1" applyFont="1"/>
    <xf numFmtId="9" fontId="28" fillId="0" borderId="1" xfId="3" applyFont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 indent="2"/>
    </xf>
    <xf numFmtId="166" fontId="7" fillId="4" borderId="1" xfId="1" applyNumberFormat="1" applyFont="1" applyFill="1" applyBorder="1" applyAlignment="1">
      <alignment vertical="center"/>
    </xf>
    <xf numFmtId="0" fontId="0" fillId="4" borderId="1" xfId="0" applyFill="1" applyBorder="1"/>
    <xf numFmtId="167" fontId="0" fillId="4" borderId="1" xfId="2" applyNumberFormat="1" applyFont="1" applyFill="1" applyBorder="1"/>
    <xf numFmtId="10" fontId="0" fillId="4" borderId="1" xfId="3" applyNumberFormat="1" applyFont="1" applyFill="1" applyBorder="1" applyAlignment="1">
      <alignment horizontal="center"/>
    </xf>
    <xf numFmtId="9" fontId="0" fillId="4" borderId="1" xfId="3" applyNumberFormat="1" applyFont="1" applyFill="1" applyBorder="1" applyAlignment="1">
      <alignment horizontal="center"/>
    </xf>
    <xf numFmtId="166" fontId="25" fillId="4" borderId="1" xfId="1" applyNumberFormat="1" applyFont="1" applyFill="1" applyBorder="1" applyAlignment="1">
      <alignment vertical="center"/>
    </xf>
    <xf numFmtId="0" fontId="22" fillId="4" borderId="1" xfId="0" applyFont="1" applyFill="1" applyBorder="1"/>
    <xf numFmtId="167" fontId="22" fillId="4" borderId="1" xfId="2" applyNumberFormat="1" applyFont="1" applyFill="1" applyBorder="1"/>
    <xf numFmtId="10" fontId="22" fillId="4" borderId="1" xfId="3" applyNumberFormat="1" applyFont="1" applyFill="1" applyBorder="1" applyAlignment="1">
      <alignment horizontal="center"/>
    </xf>
    <xf numFmtId="9" fontId="22" fillId="4" borderId="1" xfId="3" applyNumberFormat="1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/>
    </xf>
    <xf numFmtId="166" fontId="0" fillId="4" borderId="1" xfId="1" applyNumberFormat="1" applyFont="1" applyFill="1" applyBorder="1" applyAlignment="1">
      <alignment horizontal="center" vertical="center"/>
    </xf>
    <xf numFmtId="166" fontId="0" fillId="4" borderId="1" xfId="1" applyNumberFormat="1" applyFont="1" applyFill="1" applyBorder="1" applyAlignment="1">
      <alignment horizontal="left" vertical="center"/>
    </xf>
    <xf numFmtId="166" fontId="31" fillId="4" borderId="1" xfId="1" applyNumberFormat="1" applyFont="1" applyFill="1" applyBorder="1" applyAlignment="1">
      <alignment vertical="center"/>
    </xf>
    <xf numFmtId="0" fontId="28" fillId="4" borderId="1" xfId="0" applyFont="1" applyFill="1" applyBorder="1"/>
    <xf numFmtId="10" fontId="28" fillId="4" borderId="1" xfId="3" applyNumberFormat="1" applyFont="1" applyFill="1" applyBorder="1" applyAlignment="1">
      <alignment horizontal="center"/>
    </xf>
    <xf numFmtId="9" fontId="28" fillId="4" borderId="1" xfId="3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73" fontId="0" fillId="4" borderId="1" xfId="2" applyNumberFormat="1" applyFont="1" applyFill="1" applyBorder="1" applyAlignment="1">
      <alignment horizontal="center" vertical="center"/>
    </xf>
    <xf numFmtId="10" fontId="0" fillId="4" borderId="1" xfId="3" applyNumberFormat="1" applyFont="1" applyFill="1" applyBorder="1" applyAlignment="1">
      <alignment horizontal="center" vertical="center"/>
    </xf>
    <xf numFmtId="9" fontId="22" fillId="0" borderId="0" xfId="3" applyFont="1"/>
    <xf numFmtId="0" fontId="21" fillId="4" borderId="0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7" fontId="7" fillId="2" borderId="2" xfId="0" applyNumberFormat="1" applyFont="1" applyFill="1" applyBorder="1" applyAlignment="1">
      <alignment horizontal="center" vertical="center"/>
    </xf>
    <xf numFmtId="17" fontId="7" fillId="2" borderId="4" xfId="0" applyNumberFormat="1" applyFont="1" applyFill="1" applyBorder="1" applyAlignment="1">
      <alignment horizontal="center" vertical="center"/>
    </xf>
    <xf numFmtId="17" fontId="7" fillId="2" borderId="10" xfId="4" applyNumberFormat="1" applyFont="1" applyFill="1" applyBorder="1" applyAlignment="1">
      <alignment horizontal="center" vertical="center"/>
    </xf>
    <xf numFmtId="17" fontId="7" fillId="2" borderId="12" xfId="4" applyNumberFormat="1" applyFont="1" applyFill="1" applyBorder="1" applyAlignment="1">
      <alignment horizontal="center" vertical="center"/>
    </xf>
    <xf numFmtId="0" fontId="16" fillId="9" borderId="13" xfId="5" applyNumberFormat="1" applyFont="1" applyFill="1" applyBorder="1" applyAlignment="1">
      <alignment horizontal="center" vertical="center" wrapText="1"/>
    </xf>
    <xf numFmtId="0" fontId="16" fillId="9" borderId="15" xfId="5" applyNumberFormat="1" applyFont="1" applyFill="1" applyBorder="1" applyAlignment="1">
      <alignment horizontal="center" vertical="center" wrapText="1"/>
    </xf>
    <xf numFmtId="0" fontId="16" fillId="9" borderId="13" xfId="5" applyFont="1" applyFill="1" applyBorder="1" applyAlignment="1">
      <alignment horizontal="center" vertical="center" wrapText="1"/>
    </xf>
    <xf numFmtId="0" fontId="16" fillId="9" borderId="15" xfId="5" applyFont="1" applyFill="1" applyBorder="1" applyAlignment="1">
      <alignment horizontal="center" vertical="center" wrapText="1"/>
    </xf>
    <xf numFmtId="9" fontId="25" fillId="2" borderId="10" xfId="3" applyFont="1" applyFill="1" applyBorder="1" applyAlignment="1">
      <alignment horizontal="center" vertical="center" wrapText="1"/>
    </xf>
    <xf numFmtId="9" fontId="25" fillId="2" borderId="11" xfId="3" applyFont="1" applyFill="1" applyBorder="1" applyAlignment="1">
      <alignment horizontal="center" vertical="center" wrapText="1"/>
    </xf>
    <xf numFmtId="9" fontId="25" fillId="2" borderId="12" xfId="3" applyFont="1" applyFill="1" applyBorder="1" applyAlignment="1">
      <alignment horizontal="center" vertical="center" wrapText="1"/>
    </xf>
    <xf numFmtId="17" fontId="25" fillId="2" borderId="1" xfId="0" applyNumberFormat="1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17" fontId="25" fillId="2" borderId="2" xfId="0" applyNumberFormat="1" applyFont="1" applyFill="1" applyBorder="1" applyAlignment="1">
      <alignment horizontal="center" vertical="center"/>
    </xf>
    <xf numFmtId="17" fontId="25" fillId="2" borderId="4" xfId="0" applyNumberFormat="1" applyFont="1" applyFill="1" applyBorder="1" applyAlignment="1">
      <alignment horizontal="center" vertical="center"/>
    </xf>
    <xf numFmtId="17" fontId="25" fillId="2" borderId="10" xfId="4" applyNumberFormat="1" applyFont="1" applyFill="1" applyBorder="1" applyAlignment="1">
      <alignment horizontal="center" vertical="center"/>
    </xf>
    <xf numFmtId="17" fontId="25" fillId="2" borderId="12" xfId="4" applyNumberFormat="1" applyFont="1" applyFill="1" applyBorder="1" applyAlignment="1">
      <alignment horizontal="center" vertical="center"/>
    </xf>
    <xf numFmtId="17" fontId="25" fillId="2" borderId="1" xfId="4" applyNumberFormat="1" applyFont="1" applyFill="1" applyBorder="1" applyAlignment="1">
      <alignment horizontal="center" vertical="center"/>
    </xf>
    <xf numFmtId="17" fontId="7" fillId="2" borderId="1" xfId="0" applyNumberFormat="1" applyFont="1" applyFill="1" applyBorder="1" applyAlignment="1">
      <alignment horizontal="center" vertical="center"/>
    </xf>
    <xf numFmtId="17" fontId="7" fillId="2" borderId="1" xfId="4" applyNumberFormat="1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17" fontId="31" fillId="2" borderId="2" xfId="0" applyNumberFormat="1" applyFont="1" applyFill="1" applyBorder="1" applyAlignment="1">
      <alignment horizontal="center" vertical="center"/>
    </xf>
    <xf numFmtId="17" fontId="31" fillId="2" borderId="4" xfId="0" applyNumberFormat="1" applyFont="1" applyFill="1" applyBorder="1" applyAlignment="1">
      <alignment horizontal="center" vertical="center"/>
    </xf>
    <xf numFmtId="17" fontId="31" fillId="2" borderId="10" xfId="4" applyNumberFormat="1" applyFont="1" applyFill="1" applyBorder="1" applyAlignment="1">
      <alignment horizontal="center" vertical="center"/>
    </xf>
    <xf numFmtId="17" fontId="31" fillId="2" borderId="12" xfId="4" applyNumberFormat="1" applyFont="1" applyFill="1" applyBorder="1" applyAlignment="1">
      <alignment horizontal="center" vertical="center"/>
    </xf>
    <xf numFmtId="17" fontId="31" fillId="2" borderId="1" xfId="0" applyNumberFormat="1" applyFont="1" applyFill="1" applyBorder="1" applyAlignment="1">
      <alignment horizontal="center" vertical="center"/>
    </xf>
    <xf numFmtId="17" fontId="31" fillId="2" borderId="1" xfId="4" applyNumberFormat="1" applyFont="1" applyFill="1" applyBorder="1" applyAlignment="1">
      <alignment horizontal="center" vertical="center"/>
    </xf>
  </cellXfs>
  <cellStyles count="8">
    <cellStyle name="Millares" xfId="1" builtinId="3"/>
    <cellStyle name="Moneda" xfId="2" builtinId="4"/>
    <cellStyle name="Moneda 2" xfId="6" xr:uid="{00000000-0005-0000-0000-000002000000}"/>
    <cellStyle name="Normal" xfId="0" builtinId="0"/>
    <cellStyle name="Normal 2" xfId="4" xr:uid="{00000000-0005-0000-0000-000004000000}"/>
    <cellStyle name="Normal 96" xfId="5" xr:uid="{00000000-0005-0000-0000-000005000000}"/>
    <cellStyle name="Porcentaje" xfId="3" builtinId="5"/>
    <cellStyle name="Porcentaje 2" xfId="7" xr:uid="{00000000-0005-0000-0000-000007000000}"/>
  </cellStyles>
  <dxfs count="24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ndara"/>
        <family val="2"/>
        <scheme val="none"/>
      </font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font>
        <strike val="0"/>
        <outline val="0"/>
        <shadow val="0"/>
        <u val="none"/>
        <vertAlign val="baseline"/>
        <sz val="12"/>
        <color theme="1" tint="4.9989318521683403E-2"/>
      </font>
      <protection locked="0" hidden="0"/>
    </dxf>
  </dxfs>
  <tableStyles count="0" defaultTableStyle="TableStyleMedium2" defaultPivotStyle="PivotStyleLight16"/>
  <colors>
    <mruColors>
      <color rgb="FF009900"/>
      <color rgb="FFC55A11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8412818604076"/>
          <c:y val="1.9611961134343478E-2"/>
          <c:w val="0.87516854600701954"/>
          <c:h val="0.63391469157231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Comisiones!$D$8</c:f>
              <c:strCache>
                <c:ptCount val="1"/>
                <c:pt idx="0">
                  <c:v>abr-17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Comisiones!$C$9:$C$16</c:f>
              <c:strCache>
                <c:ptCount val="8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de inversión</c:v>
                </c:pt>
                <c:pt idx="3">
                  <c:v>Pasivos pensionales</c:v>
                </c:pt>
                <c:pt idx="4">
                  <c:v>Fiducia inmobiliaria</c:v>
                </c:pt>
                <c:pt idx="5">
                  <c:v>Fiducia en garantía</c:v>
                </c:pt>
                <c:pt idx="6">
                  <c:v>Fondos de pensiones voluntarias</c:v>
                </c:pt>
                <c:pt idx="7">
                  <c:v>Otros relacionados con los recursos de la seguridad social </c:v>
                </c:pt>
              </c:strCache>
            </c:strRef>
          </c:cat>
          <c:val>
            <c:numRef>
              <c:f>Comisiones!$D$9:$D$16</c:f>
              <c:numCache>
                <c:formatCode>_("$"* #,##0_);_("$"* \(#,##0\);_("$"* "-"??_);_(@_)</c:formatCode>
                <c:ptCount val="8"/>
                <c:pt idx="0">
                  <c:v>226415.37999999998</c:v>
                </c:pt>
                <c:pt idx="1">
                  <c:v>85016.25</c:v>
                </c:pt>
                <c:pt idx="2">
                  <c:v>46843.359999999993</c:v>
                </c:pt>
                <c:pt idx="3">
                  <c:v>36979.06</c:v>
                </c:pt>
                <c:pt idx="4">
                  <c:v>42265.13</c:v>
                </c:pt>
                <c:pt idx="5">
                  <c:v>18287.154545849986</c:v>
                </c:pt>
                <c:pt idx="6">
                  <c:v>13393.66</c:v>
                </c:pt>
                <c:pt idx="7">
                  <c:v>12.194000000000001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97-4330-806C-5D3C886FBF2E}"/>
            </c:ext>
          </c:extLst>
        </c:ser>
        <c:ser>
          <c:idx val="0"/>
          <c:order val="1"/>
          <c:tx>
            <c:strRef>
              <c:f>Comisiones!$E$8</c:f>
              <c:strCache>
                <c:ptCount val="1"/>
                <c:pt idx="0">
                  <c:v>abr-18</c:v>
                </c:pt>
              </c:strCache>
            </c:strRef>
          </c:tx>
          <c:spPr>
            <a:noFill/>
            <a:ln w="31750">
              <a:solidFill>
                <a:schemeClr val="accent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Comisiones!$C$9:$C$16</c:f>
              <c:strCache>
                <c:ptCount val="8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de inversión</c:v>
                </c:pt>
                <c:pt idx="3">
                  <c:v>Pasivos pensionales</c:v>
                </c:pt>
                <c:pt idx="4">
                  <c:v>Fiducia inmobiliaria</c:v>
                </c:pt>
                <c:pt idx="5">
                  <c:v>Fiducia en garantía</c:v>
                </c:pt>
                <c:pt idx="6">
                  <c:v>Fondos de pensiones voluntarias</c:v>
                </c:pt>
                <c:pt idx="7">
                  <c:v>Otros relacionados con los recursos de la seguridad social </c:v>
                </c:pt>
              </c:strCache>
            </c:strRef>
          </c:cat>
          <c:val>
            <c:numRef>
              <c:f>Comisiones!$E$9:$E$16</c:f>
              <c:numCache>
                <c:formatCode>_("$"* #,##0_);_("$"* \(#,##0\);_("$"* "-"??_);_(@_)</c:formatCode>
                <c:ptCount val="8"/>
                <c:pt idx="0">
                  <c:v>258854.66999999998</c:v>
                </c:pt>
                <c:pt idx="1">
                  <c:v>87118.78</c:v>
                </c:pt>
                <c:pt idx="2">
                  <c:v>43686.239999999998</c:v>
                </c:pt>
                <c:pt idx="3">
                  <c:v>41047.629999999997</c:v>
                </c:pt>
                <c:pt idx="4">
                  <c:v>37890.570000000007</c:v>
                </c:pt>
                <c:pt idx="5">
                  <c:v>20630.319999999996</c:v>
                </c:pt>
                <c:pt idx="6">
                  <c:v>16365.9</c:v>
                </c:pt>
                <c:pt idx="7">
                  <c:v>91.78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7-4BD3-A594-5064A5E62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28071336542467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30899590108206E-2"/>
          <c:y val="3.7147478808990969E-2"/>
          <c:w val="0.89881028043750533"/>
          <c:h val="0.7990868174863469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Comisiones!$C$47</c:f>
              <c:strCache>
                <c:ptCount val="1"/>
                <c:pt idx="0">
                  <c:v>Negocios Fiduciarios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42855</c:v>
                </c:pt>
                <c:pt idx="1">
                  <c:v>43220</c:v>
                </c:pt>
              </c:numCache>
            </c:numRef>
          </c:cat>
          <c:val>
            <c:numRef>
              <c:f>(Comisiones!$D$47,Comisiones!$E$47)</c:f>
              <c:numCache>
                <c:formatCode>0.00%</c:formatCode>
                <c:ptCount val="2"/>
                <c:pt idx="0">
                  <c:v>0.53049755563231227</c:v>
                </c:pt>
                <c:pt idx="1">
                  <c:v>0.48811174066968732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D-4E6C-B0D2-B789236B2A2D}"/>
            </c:ext>
          </c:extLst>
        </c:ser>
        <c:ser>
          <c:idx val="0"/>
          <c:order val="1"/>
          <c:tx>
            <c:strRef>
              <c:f>Comisiones!$C$46</c:f>
              <c:strCache>
                <c:ptCount val="1"/>
                <c:pt idx="0">
                  <c:v>Fondos de Inversión Colectiva</c:v>
                </c:pt>
              </c:strCache>
            </c:strRef>
          </c:tx>
          <c:spPr>
            <a:noFill/>
            <a:ln w="31750">
              <a:solidFill>
                <a:schemeClr val="accent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42855</c:v>
                </c:pt>
                <c:pt idx="1">
                  <c:v>43220</c:v>
                </c:pt>
              </c:numCache>
            </c:numRef>
          </c:cat>
          <c:val>
            <c:numRef>
              <c:f>(Comisiones!$D$46,Comisiones!$E$46)</c:f>
              <c:numCache>
                <c:formatCode>0.00%</c:formatCode>
                <c:ptCount val="2"/>
                <c:pt idx="0">
                  <c:v>0.46950244436768779</c:v>
                </c:pt>
                <c:pt idx="1">
                  <c:v>0.51188825933031268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D-4E6C-B0D2-B789236B2A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623740776"/>
        <c:axId val="623735200"/>
      </c:barChart>
      <c:catAx>
        <c:axId val="6237407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3735200"/>
        <c:crosses val="autoZero"/>
        <c:auto val="0"/>
        <c:lblAlgn val="ctr"/>
        <c:lblOffset val="100"/>
        <c:noMultiLvlLbl val="1"/>
      </c:catAx>
      <c:valAx>
        <c:axId val="623735200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23740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</a:rPr>
              <a:t>Activos administrados por tipo</a:t>
            </a:r>
            <a:r>
              <a:rPr lang="es-CO" baseline="0">
                <a:solidFill>
                  <a:schemeClr val="tx1"/>
                </a:solidFill>
              </a:rPr>
              <a:t> de negocio</a:t>
            </a:r>
            <a:endParaRPr lang="es-CO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725960565683831E-2"/>
          <c:y val="0.12118379845912532"/>
          <c:w val="0.89104820946846131"/>
          <c:h val="0.620607134578659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Activos!$D$8</c:f>
              <c:strCache>
                <c:ptCount val="1"/>
                <c:pt idx="0">
                  <c:v>abr-17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3490368459694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9-46AD-863C-A287FAE4F401}"/>
                </c:ext>
              </c:extLst>
            </c:dLbl>
            <c:dLbl>
              <c:idx val="1"/>
              <c:layout>
                <c:manualLayout>
                  <c:x val="-1.3349036845969458E-2"/>
                  <c:y val="-2.994981540502561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19-46AD-863C-A287FAE4F401}"/>
                </c:ext>
              </c:extLst>
            </c:dLbl>
            <c:dLbl>
              <c:idx val="2"/>
              <c:layout>
                <c:manualLayout>
                  <c:x val="-1.5017666451715702E-2"/>
                  <c:y val="-5.989963081005122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39-4900-8AC2-88580B3E2EEC}"/>
                </c:ext>
              </c:extLst>
            </c:dLbl>
            <c:dLbl>
              <c:idx val="3"/>
              <c:layout>
                <c:manualLayout>
                  <c:x val="-1.6686296057461823E-2"/>
                  <c:y val="-5.989963081005122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39-4900-8AC2-88580B3E2EEC}"/>
                </c:ext>
              </c:extLst>
            </c:dLbl>
            <c:dLbl>
              <c:idx val="4"/>
              <c:layout>
                <c:manualLayout>
                  <c:x val="-1.5017666451715702E-2"/>
                  <c:y val="-5.989963081005122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39-4900-8AC2-88580B3E2EEC}"/>
                </c:ext>
              </c:extLst>
            </c:dLbl>
            <c:dLbl>
              <c:idx val="5"/>
              <c:layout>
                <c:manualLayout>
                  <c:x val="-1.16804072402232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39-4900-8AC2-88580B3E2EEC}"/>
                </c:ext>
              </c:extLst>
            </c:dLbl>
            <c:dLbl>
              <c:idx val="6"/>
              <c:layout>
                <c:manualLayout>
                  <c:x val="-1.50176664517156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39-4900-8AC2-88580B3E2EEC}"/>
                </c:ext>
              </c:extLst>
            </c:dLbl>
            <c:dLbl>
              <c:idx val="7"/>
              <c:layout>
                <c:manualLayout>
                  <c:x val="-6.6745184229847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39-4900-8AC2-88580B3E2E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Activos!$C$9:$C$16</c:f>
              <c:strCache>
                <c:ptCount val="8"/>
                <c:pt idx="0">
                  <c:v>Administración</c:v>
                </c:pt>
                <c:pt idx="1">
                  <c:v>Inversión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(FICs)</c:v>
                </c:pt>
                <c:pt idx="5">
                  <c:v>Garantía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Activos!$D$9:$D$16</c:f>
              <c:numCache>
                <c:formatCode>_("$"* #,##0_);_("$"* \(#,##0\);_("$"* "-"??_);_(@_)</c:formatCode>
                <c:ptCount val="8"/>
                <c:pt idx="0">
                  <c:v>118633736.13999999</c:v>
                </c:pt>
                <c:pt idx="1">
                  <c:v>102717332.98999999</c:v>
                </c:pt>
                <c:pt idx="2">
                  <c:v>80218413.629999995</c:v>
                </c:pt>
                <c:pt idx="3">
                  <c:v>55715434.789999992</c:v>
                </c:pt>
                <c:pt idx="4">
                  <c:v>47360971.409999996</c:v>
                </c:pt>
                <c:pt idx="5">
                  <c:v>41546028.180000007</c:v>
                </c:pt>
                <c:pt idx="6">
                  <c:v>10802912.869999999</c:v>
                </c:pt>
                <c:pt idx="7">
                  <c:v>1795984.03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8-452E-8769-133A5ACBE1BF}"/>
            </c:ext>
          </c:extLst>
        </c:ser>
        <c:ser>
          <c:idx val="0"/>
          <c:order val="1"/>
          <c:tx>
            <c:strRef>
              <c:f>Activos!$E$8</c:f>
              <c:strCache>
                <c:ptCount val="1"/>
                <c:pt idx="0">
                  <c:v>abr-18</c:v>
                </c:pt>
              </c:strCache>
            </c:strRef>
          </c:tx>
          <c:spPr>
            <a:noFill/>
            <a:ln w="31750">
              <a:solidFill>
                <a:schemeClr val="accent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4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Activos!$C$9:$C$16</c:f>
              <c:strCache>
                <c:ptCount val="8"/>
                <c:pt idx="0">
                  <c:v>Administración</c:v>
                </c:pt>
                <c:pt idx="1">
                  <c:v>Inversión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(FICs)</c:v>
                </c:pt>
                <c:pt idx="5">
                  <c:v>Garantía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Activos!$E$9:$E$16</c:f>
              <c:numCache>
                <c:formatCode>_("$"* #,##0_);_("$"* \(#,##0\);_("$"* "-"??_);_(@_)</c:formatCode>
                <c:ptCount val="8"/>
                <c:pt idx="0">
                  <c:v>128989309.78000002</c:v>
                </c:pt>
                <c:pt idx="1">
                  <c:v>120261514.82999998</c:v>
                </c:pt>
                <c:pt idx="2">
                  <c:v>78345851.189999998</c:v>
                </c:pt>
                <c:pt idx="3">
                  <c:v>52456323.18</c:v>
                </c:pt>
                <c:pt idx="4">
                  <c:v>53163175.479999997</c:v>
                </c:pt>
                <c:pt idx="5">
                  <c:v>44083572.130000003</c:v>
                </c:pt>
                <c:pt idx="6">
                  <c:v>12883904.880000001</c:v>
                </c:pt>
                <c:pt idx="7">
                  <c:v>2160396.9299999997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1-4FBD-999D-0F2A60DF0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layout>
            <c:manualLayout>
              <c:xMode val="edge"/>
              <c:yMode val="edge"/>
              <c:x val="6.4030129453040265E-3"/>
              <c:y val="0.402388297665662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tx1"/>
                </a:solidFill>
              </a:rPr>
              <a:t>Número de negocios por tipo</a:t>
            </a:r>
            <a:r>
              <a:rPr lang="es-CO" baseline="0">
                <a:solidFill>
                  <a:schemeClr val="tx1"/>
                </a:solidFill>
              </a:rPr>
              <a:t> de negocio</a:t>
            </a:r>
            <a:endParaRPr lang="es-CO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897757024465552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No_Negocios!$D$8</c:f>
              <c:strCache>
                <c:ptCount val="1"/>
                <c:pt idx="0">
                  <c:v>abr-17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Seguridad Social</c:v>
                </c:pt>
                <c:pt idx="5">
                  <c:v>Fondos de Inversión Colectiva - (FICs)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No_Negocios!$D$9:$D$16</c:f>
              <c:numCache>
                <c:formatCode>#,##0</c:formatCode>
                <c:ptCount val="8"/>
                <c:pt idx="0">
                  <c:v>11309</c:v>
                </c:pt>
                <c:pt idx="1">
                  <c:v>7550</c:v>
                </c:pt>
                <c:pt idx="2">
                  <c:v>2432</c:v>
                </c:pt>
                <c:pt idx="3">
                  <c:v>1303</c:v>
                </c:pt>
                <c:pt idx="4">
                  <c:v>109</c:v>
                </c:pt>
                <c:pt idx="5">
                  <c:v>107</c:v>
                </c:pt>
                <c:pt idx="6">
                  <c:v>32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E-4E45-9244-43C477C1E303}"/>
            </c:ext>
          </c:extLst>
        </c:ser>
        <c:ser>
          <c:idx val="0"/>
          <c:order val="1"/>
          <c:tx>
            <c:strRef>
              <c:f>No_Negocios!$E$8</c:f>
              <c:strCache>
                <c:ptCount val="1"/>
                <c:pt idx="0">
                  <c:v>abr-18</c:v>
                </c:pt>
              </c:strCache>
            </c:strRef>
          </c:tx>
          <c:spPr>
            <a:noFill/>
            <a:ln w="31750">
              <a:solidFill>
                <a:srgbClr val="0099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Seguridad Social</c:v>
                </c:pt>
                <c:pt idx="5">
                  <c:v>Fondos de Inversión Colectiva - (FICs)</c:v>
                </c:pt>
                <c:pt idx="6">
                  <c:v>Fondos de capital privado - (FCPs)</c:v>
                </c:pt>
                <c:pt idx="7">
                  <c:v>Fondos de pensiones voluntarias - (FPVs)</c:v>
                </c:pt>
              </c:strCache>
            </c:strRef>
          </c:cat>
          <c:val>
            <c:numRef>
              <c:f>No_Negocios!$E$9:$E$16</c:f>
              <c:numCache>
                <c:formatCode>#,##0</c:formatCode>
                <c:ptCount val="8"/>
                <c:pt idx="0">
                  <c:v>10666</c:v>
                </c:pt>
                <c:pt idx="1">
                  <c:v>6014</c:v>
                </c:pt>
                <c:pt idx="2">
                  <c:v>2229</c:v>
                </c:pt>
                <c:pt idx="3">
                  <c:v>1310</c:v>
                </c:pt>
                <c:pt idx="4">
                  <c:v>100</c:v>
                </c:pt>
                <c:pt idx="5">
                  <c:v>89</c:v>
                </c:pt>
                <c:pt idx="6">
                  <c:v>58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1-4E0A-9896-6ACE83D8B5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0"/>
      </c:catAx>
      <c:valAx>
        <c:axId val="6488289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FICs_FCP!$D$8</c:f>
              <c:strCache>
                <c:ptCount val="1"/>
                <c:pt idx="0">
                  <c:v>abr-17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 w="317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8C7F-4C2A-BB01-7B5E51751A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FICs_FCP!$C$9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FICs_FCP!$D$9</c:f>
              <c:numCache>
                <c:formatCode>_("$"* #,##0_);_("$"* \(#,##0\);_("$"* "-"??_);_(@_)</c:formatCode>
                <c:ptCount val="1"/>
                <c:pt idx="0">
                  <c:v>1091188.24990182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B-44FC-839B-1D7DF5DD2EF5}"/>
            </c:ext>
          </c:extLst>
        </c:ser>
        <c:ser>
          <c:idx val="0"/>
          <c:order val="1"/>
          <c:tx>
            <c:strRef>
              <c:f>FICs_FCP!$E$8</c:f>
              <c:strCache>
                <c:ptCount val="1"/>
                <c:pt idx="0">
                  <c:v>abr-18</c:v>
                </c:pt>
              </c:strCache>
            </c:strRef>
          </c:tx>
          <c:spPr>
            <a:noFill/>
            <a:ln w="31750">
              <a:solidFill>
                <a:schemeClr val="accent6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FICs_FCP!$C$9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FICs_FCP!$E$9</c:f>
              <c:numCache>
                <c:formatCode>_("$"* #,##0_);_("$"* \(#,##0\);_("$"* "-"??_);_(@_)</c:formatCode>
                <c:ptCount val="1"/>
                <c:pt idx="0">
                  <c:v>984281.56999999983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0-4E4F-BA03-B571BC6573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347984842769205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166739736884492"/>
          <c:y val="0.9415845512760801"/>
          <c:w val="0.15130239765317097"/>
          <c:h val="5.5147473185874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ROE Anual Sector</a:t>
            </a:r>
            <a:r>
              <a:rPr lang="es-CO" baseline="0">
                <a:solidFill>
                  <a:sysClr val="windowText" lastClr="000000"/>
                </a:solidFill>
              </a:rPr>
              <a:t> Fiduciario</a:t>
            </a:r>
            <a:endParaRPr lang="es-CO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2655974367282282E-2"/>
          <c:y val="8.5261481787598056E-2"/>
          <c:w val="0.92829349221778212"/>
          <c:h val="0.786639538181019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Indicadores!$D$8</c:f>
              <c:strCache>
                <c:ptCount val="1"/>
                <c:pt idx="0">
                  <c:v>abr-17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noFill/>
              <a:ln w="317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6144-41E3-B339-F5D7CB6F2A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Indicadores!$D$9</c:f>
              <c:numCache>
                <c:formatCode>0.00%</c:formatCode>
                <c:ptCount val="1"/>
                <c:pt idx="0">
                  <c:v>0.2909632114384737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9-45BE-B2F4-9E6FECF238FF}"/>
            </c:ext>
          </c:extLst>
        </c:ser>
        <c:ser>
          <c:idx val="0"/>
          <c:order val="1"/>
          <c:tx>
            <c:strRef>
              <c:f>Indicadores!$E$8</c:f>
              <c:strCache>
                <c:ptCount val="1"/>
                <c:pt idx="0">
                  <c:v>abr-18</c:v>
                </c:pt>
              </c:strCache>
            </c:strRef>
          </c:tx>
          <c:spPr>
            <a:noFill/>
            <a:ln w="31750">
              <a:solidFill>
                <a:srgbClr val="009900"/>
              </a:solidFill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Indicadores!$E$9</c:f>
              <c:numCache>
                <c:formatCode>0.00%</c:formatCode>
                <c:ptCount val="1"/>
                <c:pt idx="0">
                  <c:v>0.28691800213081708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2-4D39-8101-7503AC597F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648827280"/>
        <c:axId val="648828920"/>
      </c:barChart>
      <c:catAx>
        <c:axId val="648827280"/>
        <c:scaling>
          <c:orientation val="minMax"/>
        </c:scaling>
        <c:delete val="1"/>
        <c:axPos val="b"/>
        <c:numFmt formatCode="mmm\-yy" sourceLinked="0"/>
        <c:majorTickMark val="none"/>
        <c:minorTickMark val="none"/>
        <c:tickLblPos val="nextTo"/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ysClr val="windowText" lastClr="000000"/>
                </a:solidFill>
              </a:rPr>
              <a:t>Eficiencia</a:t>
            </a:r>
            <a:r>
              <a:rPr lang="es-CO" baseline="0">
                <a:solidFill>
                  <a:sysClr val="windowText" lastClr="000000"/>
                </a:solidFill>
              </a:rPr>
              <a:t> operativa Sociedades Fiduciarias</a:t>
            </a:r>
            <a:endParaRPr lang="es-CO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9192241019112175E-2"/>
          <c:y val="8.5261481787598056E-2"/>
          <c:w val="0.92829349221778212"/>
          <c:h val="0.832391195713651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Indicadores!$C$10</c:f>
              <c:strCache>
                <c:ptCount val="1"/>
                <c:pt idx="0">
                  <c:v>Cobertura Gastos de Personal por Comisiones Sector Fiduciario</c:v>
                </c:pt>
              </c:strCache>
            </c:strRef>
          </c:tx>
          <c:spPr>
            <a:noFill/>
            <a:ln w="28575">
              <a:solidFill>
                <a:srgbClr val="009900"/>
              </a:solidFill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Indicadores!$Q$10:$Q$19</c:f>
              <c:strCache>
                <c:ptCount val="10"/>
                <c:pt idx="0">
                  <c:v>FIDUCIARIA DAVIVIENDA</c:v>
                </c:pt>
                <c:pt idx="1">
                  <c:v>BBVA FIDUCIARIA</c:v>
                </c:pt>
                <c:pt idx="2">
                  <c:v>FIDUCIARIA BANCOLOMBIA</c:v>
                </c:pt>
                <c:pt idx="3">
                  <c:v>FIDUCIARIA LA PREVISORA</c:v>
                </c:pt>
                <c:pt idx="4">
                  <c:v>ITAÚ ASSET MANAGEMENT</c:v>
                </c:pt>
                <c:pt idx="5">
                  <c:v>FIDUCIARIA GNB SUDAMERIS</c:v>
                </c:pt>
                <c:pt idx="6">
                  <c:v>ALIANZA FIDUCIARIA</c:v>
                </c:pt>
                <c:pt idx="7">
                  <c:v>FIDUCIARIA COLPATRIA</c:v>
                </c:pt>
                <c:pt idx="8">
                  <c:v>CREDICORP CAPITAL FIDUCIARIA</c:v>
                </c:pt>
                <c:pt idx="9">
                  <c:v>OLD MUTUAL FIDUCIARIA</c:v>
                </c:pt>
              </c:strCache>
            </c:strRef>
          </c:cat>
          <c:val>
            <c:numRef>
              <c:f>Indicadores!$T$10:$T$19</c:f>
              <c:numCache>
                <c:formatCode>#,##0.0</c:formatCode>
                <c:ptCount val="10"/>
                <c:pt idx="0">
                  <c:v>5.9314635504918849</c:v>
                </c:pt>
                <c:pt idx="1">
                  <c:v>5.4854353124475539</c:v>
                </c:pt>
                <c:pt idx="2">
                  <c:v>4.1358417923784305</c:v>
                </c:pt>
                <c:pt idx="3">
                  <c:v>3.8948638496659571</c:v>
                </c:pt>
                <c:pt idx="4">
                  <c:v>3.353412462908012</c:v>
                </c:pt>
                <c:pt idx="5">
                  <c:v>3.1040000000000001</c:v>
                </c:pt>
                <c:pt idx="6">
                  <c:v>2.9932142857142856</c:v>
                </c:pt>
                <c:pt idx="7">
                  <c:v>2.9535622481167034</c:v>
                </c:pt>
                <c:pt idx="8">
                  <c:v>2.9316807790735617</c:v>
                </c:pt>
                <c:pt idx="9">
                  <c:v>2.9037594243811751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B-447B-AEF0-F977322A1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100"/>
        <c:axId val="648827280"/>
        <c:axId val="648828920"/>
      </c:barChart>
      <c:catAx>
        <c:axId val="64882728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8920"/>
        <c:crosses val="autoZero"/>
        <c:auto val="1"/>
        <c:lblAlgn val="ctr"/>
        <c:lblOffset val="100"/>
        <c:noMultiLvlLbl val="1"/>
      </c:catAx>
      <c:valAx>
        <c:axId val="64882892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882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</xdr:colOff>
      <xdr:row>3</xdr:row>
      <xdr:rowOff>38100</xdr:rowOff>
    </xdr:from>
    <xdr:to>
      <xdr:col>6</xdr:col>
      <xdr:colOff>659858</xdr:colOff>
      <xdr:row>8</xdr:row>
      <xdr:rowOff>130683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2484120" y="586740"/>
          <a:ext cx="4408898" cy="100698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295517</xdr:colOff>
      <xdr:row>17</xdr:row>
      <xdr:rowOff>91886</xdr:rowOff>
    </xdr:from>
    <xdr:to>
      <xdr:col>6</xdr:col>
      <xdr:colOff>515311</xdr:colOff>
      <xdr:row>39</xdr:row>
      <xdr:rowOff>25770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C5C534A-607F-4F57-A0F4-CC0608E06E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133026</xdr:colOff>
      <xdr:row>12</xdr:row>
      <xdr:rowOff>114619</xdr:rowOff>
    </xdr:from>
    <xdr:to>
      <xdr:col>6</xdr:col>
      <xdr:colOff>306556</xdr:colOff>
      <xdr:row>34</xdr:row>
      <xdr:rowOff>42420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E90053-7134-496E-9043-E0229C914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157522</xdr:colOff>
      <xdr:row>35</xdr:row>
      <xdr:rowOff>158484</xdr:rowOff>
    </xdr:from>
    <xdr:to>
      <xdr:col>6</xdr:col>
      <xdr:colOff>331052</xdr:colOff>
      <xdr:row>57</xdr:row>
      <xdr:rowOff>100211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BBDF82-B3AC-4FD0-AC45-70A8FC9C0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872984</xdr:colOff>
      <xdr:row>1</xdr:row>
      <xdr:rowOff>53340</xdr:rowOff>
    </xdr:from>
    <xdr:to>
      <xdr:col>4</xdr:col>
      <xdr:colOff>22094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9244C28-5C7B-42D2-B770-1FF098933F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306738" y="235048"/>
          <a:ext cx="4412771" cy="100112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1516380</xdr:colOff>
      <xdr:row>1</xdr:row>
      <xdr:rowOff>53340</xdr:rowOff>
    </xdr:from>
    <xdr:to>
      <xdr:col>4</xdr:col>
      <xdr:colOff>19778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965960" y="236220"/>
          <a:ext cx="4408898" cy="100698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872984</xdr:colOff>
      <xdr:row>1</xdr:row>
      <xdr:rowOff>53340</xdr:rowOff>
    </xdr:from>
    <xdr:to>
      <xdr:col>4</xdr:col>
      <xdr:colOff>22094</xdr:colOff>
      <xdr:row>6</xdr:row>
      <xdr:rowOff>145923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91" r="6001" b="52184"/>
        <a:stretch/>
      </xdr:blipFill>
      <xdr:spPr bwMode="auto">
        <a:xfrm>
          <a:off x="1323558" y="238870"/>
          <a:ext cx="4410223" cy="102023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322731</xdr:colOff>
      <xdr:row>0</xdr:row>
      <xdr:rowOff>35858</xdr:rowOff>
    </xdr:from>
    <xdr:to>
      <xdr:col>1</xdr:col>
      <xdr:colOff>1165414</xdr:colOff>
      <xdr:row>3</xdr:row>
      <xdr:rowOff>167955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91672" y="35858"/>
          <a:ext cx="842683" cy="70583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311564</xdr:colOff>
      <xdr:row>0</xdr:row>
      <xdr:rowOff>28523</xdr:rowOff>
    </xdr:from>
    <xdr:to>
      <xdr:col>1</xdr:col>
      <xdr:colOff>1152617</xdr:colOff>
      <xdr:row>3</xdr:row>
      <xdr:rowOff>169527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9372ED-1C94-4A8C-BAC9-EB14E5BBB8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70" y="28523"/>
          <a:ext cx="841053" cy="71474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2</xdr:col>
      <xdr:colOff>3361</xdr:colOff>
      <xdr:row>3</xdr:row>
      <xdr:rowOff>176919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91669" y="26893"/>
          <a:ext cx="842683" cy="70583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419712</xdr:colOff>
      <xdr:row>19</xdr:row>
      <xdr:rowOff>98406</xdr:rowOff>
    </xdr:from>
    <xdr:to>
      <xdr:col>4</xdr:col>
      <xdr:colOff>724510</xdr:colOff>
      <xdr:row>41</xdr:row>
      <xdr:rowOff>39319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124065</xdr:colOff>
      <xdr:row>49</xdr:row>
      <xdr:rowOff>163285</xdr:rowOff>
    </xdr:from>
    <xdr:to>
      <xdr:col>6</xdr:col>
      <xdr:colOff>419898</xdr:colOff>
      <xdr:row>70</xdr:row>
      <xdr:rowOff>158802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830580</xdr:colOff>
      <xdr:row>20</xdr:row>
      <xdr:rowOff>0</xdr:rowOff>
    </xdr:from>
    <xdr:to>
      <xdr:col>6</xdr:col>
      <xdr:colOff>176826</xdr:colOff>
      <xdr:row>40</xdr:row>
      <xdr:rowOff>149222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322728</xdr:colOff>
      <xdr:row>0</xdr:row>
      <xdr:rowOff>26893</xdr:rowOff>
    </xdr:from>
    <xdr:to>
      <xdr:col>1</xdr:col>
      <xdr:colOff>1165411</xdr:colOff>
      <xdr:row>3</xdr:row>
      <xdr:rowOff>176919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9" t="19245" r="74579" b="55711"/>
        <a:stretch/>
      </xdr:blipFill>
      <xdr:spPr bwMode="auto">
        <a:xfrm>
          <a:off x="589428" y="26893"/>
          <a:ext cx="842683" cy="71390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349415</xdr:colOff>
      <xdr:row>19</xdr:row>
      <xdr:rowOff>67128</xdr:rowOff>
    </xdr:from>
    <xdr:to>
      <xdr:col>6</xdr:col>
      <xdr:colOff>333358</xdr:colOff>
      <xdr:row>41</xdr:row>
      <xdr:rowOff>17564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ofiduciaria/4.%20AREA%20TECNICA/3.%20SIGAF/1.%20BD/PrincipalesCifras_BD(v1.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-SOC-001"/>
      <sheetName val="FTO-SOC-001_Indicadores"/>
      <sheetName val="FTO-SOC-001_xEntidad"/>
      <sheetName val="FTO-SOC-001_Comisiones"/>
      <sheetName val="FTO-NF-001_ActivoFid"/>
      <sheetName val="FTO-NF-001_NoNegocios"/>
      <sheetName val="FTO-NF-001_RendimientosFICs"/>
      <sheetName val="FTO-PC_FICs-001_Act"/>
      <sheetName val="FTO-PC_FICs-001_Clientes"/>
    </sheetNames>
    <sheetDataSet>
      <sheetData sheetId="0">
        <row r="346">
          <cell r="B346">
            <v>590000</v>
          </cell>
          <cell r="C346" t="str">
            <v>Sociedad Fiduciaria</v>
          </cell>
          <cell r="D346">
            <v>42400</v>
          </cell>
          <cell r="E346">
            <v>42429</v>
          </cell>
          <cell r="F346">
            <v>42460</v>
          </cell>
          <cell r="G346">
            <v>42490</v>
          </cell>
          <cell r="H346">
            <v>42521</v>
          </cell>
          <cell r="I346">
            <v>42551</v>
          </cell>
          <cell r="J346">
            <v>42582</v>
          </cell>
          <cell r="K346">
            <v>42613</v>
          </cell>
          <cell r="L346">
            <v>42643</v>
          </cell>
          <cell r="M346">
            <v>42674</v>
          </cell>
          <cell r="N346">
            <v>42704</v>
          </cell>
          <cell r="O346">
            <v>42735</v>
          </cell>
          <cell r="P346">
            <v>42766</v>
          </cell>
          <cell r="Q346">
            <v>42794</v>
          </cell>
          <cell r="R346">
            <v>42825</v>
          </cell>
          <cell r="S346">
            <v>42855</v>
          </cell>
          <cell r="T346">
            <v>42886</v>
          </cell>
          <cell r="U346">
            <v>42916</v>
          </cell>
          <cell r="V346">
            <v>42947</v>
          </cell>
          <cell r="W346">
            <v>42978</v>
          </cell>
          <cell r="X346">
            <v>43008</v>
          </cell>
          <cell r="Y346">
            <v>43039</v>
          </cell>
          <cell r="Z346">
            <v>43069</v>
          </cell>
          <cell r="AA346">
            <v>43100</v>
          </cell>
          <cell r="AB346">
            <v>43131</v>
          </cell>
          <cell r="AC346">
            <v>43159</v>
          </cell>
          <cell r="AD346">
            <v>43190</v>
          </cell>
          <cell r="AE346">
            <v>43220</v>
          </cell>
          <cell r="AF346">
            <v>43251</v>
          </cell>
          <cell r="AG346">
            <v>43281</v>
          </cell>
          <cell r="AH346">
            <v>43312</v>
          </cell>
          <cell r="AI346">
            <v>43343</v>
          </cell>
          <cell r="AJ346">
            <v>43373</v>
          </cell>
          <cell r="AK346">
            <v>43404</v>
          </cell>
          <cell r="AL346">
            <v>43434</v>
          </cell>
          <cell r="AM346">
            <v>43465</v>
          </cell>
          <cell r="AN346">
            <v>43496</v>
          </cell>
          <cell r="AO346">
            <v>43524</v>
          </cell>
          <cell r="AP346">
            <v>43555</v>
          </cell>
          <cell r="AQ346">
            <v>43585</v>
          </cell>
          <cell r="AR346">
            <v>43616</v>
          </cell>
          <cell r="AS346">
            <v>43646</v>
          </cell>
          <cell r="AT346">
            <v>43677</v>
          </cell>
          <cell r="AU346">
            <v>43708</v>
          </cell>
          <cell r="AV346">
            <v>43738</v>
          </cell>
          <cell r="AW346">
            <v>43769</v>
          </cell>
          <cell r="AX346">
            <v>43799</v>
          </cell>
          <cell r="AY346">
            <v>43830</v>
          </cell>
          <cell r="AZ346">
            <v>43861</v>
          </cell>
          <cell r="BA346">
            <v>43890</v>
          </cell>
          <cell r="BB346">
            <v>43921</v>
          </cell>
          <cell r="BC346">
            <v>43951</v>
          </cell>
          <cell r="BD346">
            <v>43982</v>
          </cell>
          <cell r="BE346">
            <v>44012</v>
          </cell>
          <cell r="BF346">
            <v>44043</v>
          </cell>
          <cell r="BG346">
            <v>44074</v>
          </cell>
          <cell r="BH346">
            <v>44104</v>
          </cell>
          <cell r="BI346">
            <v>44135</v>
          </cell>
          <cell r="BJ346">
            <v>44165</v>
          </cell>
          <cell r="BK346">
            <v>44196</v>
          </cell>
        </row>
        <row r="347">
          <cell r="B347">
            <v>3</v>
          </cell>
          <cell r="C347" t="str">
            <v>BBVA FIDUCIARIA</v>
          </cell>
          <cell r="D347">
            <v>1020.77</v>
          </cell>
          <cell r="E347">
            <v>1972.69</v>
          </cell>
          <cell r="F347">
            <v>3759.42</v>
          </cell>
          <cell r="G347">
            <v>5919.75</v>
          </cell>
          <cell r="H347">
            <v>7353.98</v>
          </cell>
          <cell r="I347">
            <v>8887.91</v>
          </cell>
          <cell r="J347">
            <v>10447.700000000001</v>
          </cell>
          <cell r="K347">
            <v>12099.51</v>
          </cell>
          <cell r="L347">
            <v>13988.47</v>
          </cell>
          <cell r="M347">
            <v>15577.54</v>
          </cell>
          <cell r="N347">
            <v>17156.87</v>
          </cell>
          <cell r="O347">
            <v>18763.599999999999</v>
          </cell>
          <cell r="P347">
            <v>1989.29</v>
          </cell>
          <cell r="Q347">
            <v>3680.18</v>
          </cell>
          <cell r="R347">
            <v>6313.67</v>
          </cell>
          <cell r="S347">
            <v>8514.64</v>
          </cell>
          <cell r="T347">
            <v>11288.3</v>
          </cell>
          <cell r="U347">
            <v>12086.46</v>
          </cell>
          <cell r="V347">
            <v>14615.9</v>
          </cell>
          <cell r="W347">
            <v>16819.29</v>
          </cell>
          <cell r="X347">
            <v>18904.8</v>
          </cell>
          <cell r="Y347">
            <v>21648.51</v>
          </cell>
          <cell r="Z347">
            <v>23767.07</v>
          </cell>
          <cell r="AA347">
            <v>27250.06</v>
          </cell>
          <cell r="AB347">
            <v>2662.59</v>
          </cell>
          <cell r="AC347">
            <v>5598</v>
          </cell>
          <cell r="AD347">
            <v>8235.7000000000007</v>
          </cell>
          <cell r="AE347">
            <v>11366.1</v>
          </cell>
        </row>
        <row r="348">
          <cell r="B348">
            <v>4</v>
          </cell>
          <cell r="C348" t="str">
            <v>ITAÚ SECURITIES SERVICES</v>
          </cell>
          <cell r="D348">
            <v>-54</v>
          </cell>
          <cell r="E348">
            <v>-4</v>
          </cell>
          <cell r="F348">
            <v>1218</v>
          </cell>
          <cell r="G348">
            <v>1632</v>
          </cell>
          <cell r="H348">
            <v>1959</v>
          </cell>
          <cell r="I348">
            <v>2466</v>
          </cell>
          <cell r="J348">
            <v>2929</v>
          </cell>
          <cell r="K348">
            <v>3214.96</v>
          </cell>
          <cell r="L348">
            <v>3863</v>
          </cell>
          <cell r="M348">
            <v>3724</v>
          </cell>
          <cell r="N348">
            <v>3738.69</v>
          </cell>
          <cell r="O348">
            <v>3997</v>
          </cell>
          <cell r="P348">
            <v>522</v>
          </cell>
          <cell r="Q348">
            <v>663</v>
          </cell>
          <cell r="R348">
            <v>1250</v>
          </cell>
          <cell r="S348">
            <v>1681</v>
          </cell>
          <cell r="T348">
            <v>1850</v>
          </cell>
          <cell r="U348">
            <v>2068.52</v>
          </cell>
          <cell r="V348">
            <v>1788.69</v>
          </cell>
          <cell r="W348">
            <v>1797</v>
          </cell>
          <cell r="X348">
            <v>2073</v>
          </cell>
          <cell r="Y348">
            <v>2231</v>
          </cell>
          <cell r="Z348">
            <v>2597</v>
          </cell>
          <cell r="AA348">
            <v>4757.71</v>
          </cell>
          <cell r="AB348">
            <v>151</v>
          </cell>
          <cell r="AC348">
            <v>-101</v>
          </cell>
          <cell r="AD348">
            <v>29</v>
          </cell>
          <cell r="AE348">
            <v>387</v>
          </cell>
        </row>
        <row r="349">
          <cell r="B349">
            <v>6</v>
          </cell>
          <cell r="C349" t="str">
            <v>FIDUCIARIA COLMENA</v>
          </cell>
          <cell r="D349">
            <v>154.11000000000001</v>
          </cell>
          <cell r="E349">
            <v>195.24</v>
          </cell>
          <cell r="F349">
            <v>201.14</v>
          </cell>
          <cell r="G349">
            <v>203.05</v>
          </cell>
          <cell r="H349">
            <v>236.56</v>
          </cell>
          <cell r="I349">
            <v>327.39999999999998</v>
          </cell>
          <cell r="J349">
            <v>460.4</v>
          </cell>
          <cell r="K349">
            <v>583.16</v>
          </cell>
          <cell r="L349">
            <v>738.79</v>
          </cell>
          <cell r="M349">
            <v>899.26</v>
          </cell>
          <cell r="N349">
            <v>1000.11</v>
          </cell>
          <cell r="O349">
            <v>1147.18</v>
          </cell>
          <cell r="P349">
            <v>138.08000000000001</v>
          </cell>
          <cell r="Q349">
            <v>319.08</v>
          </cell>
          <cell r="R349">
            <v>413.2</v>
          </cell>
          <cell r="S349">
            <v>564.71</v>
          </cell>
          <cell r="T349">
            <v>623.62</v>
          </cell>
          <cell r="U349">
            <v>722.75</v>
          </cell>
          <cell r="V349">
            <v>796.97</v>
          </cell>
          <cell r="W349">
            <v>971.17</v>
          </cell>
          <cell r="X349">
            <v>1169.8499999999999</v>
          </cell>
          <cell r="Y349">
            <v>1338.76</v>
          </cell>
          <cell r="Z349">
            <v>1537.63</v>
          </cell>
          <cell r="AA349">
            <v>1975.69</v>
          </cell>
          <cell r="AB349">
            <v>105.9</v>
          </cell>
          <cell r="AC349">
            <v>253.2</v>
          </cell>
          <cell r="AD349">
            <v>440.95</v>
          </cell>
          <cell r="AE349">
            <v>695</v>
          </cell>
        </row>
        <row r="350">
          <cell r="B350">
            <v>7</v>
          </cell>
          <cell r="C350" t="str">
            <v>OLD MUTUAL FIDUCIARIA</v>
          </cell>
          <cell r="D350">
            <v>748.48</v>
          </cell>
          <cell r="E350">
            <v>2458.34</v>
          </cell>
          <cell r="F350">
            <v>5189.84</v>
          </cell>
          <cell r="G350">
            <v>9166.5300000000007</v>
          </cell>
          <cell r="H350">
            <v>12635.24</v>
          </cell>
          <cell r="I350">
            <v>16038.81</v>
          </cell>
          <cell r="J350">
            <v>18858.439999999999</v>
          </cell>
          <cell r="K350">
            <v>22503.759999999998</v>
          </cell>
          <cell r="L350">
            <v>24748.62</v>
          </cell>
          <cell r="M350">
            <v>27137.93</v>
          </cell>
          <cell r="N350">
            <v>30094.49</v>
          </cell>
          <cell r="O350">
            <v>34333</v>
          </cell>
          <cell r="P350">
            <v>2809.52</v>
          </cell>
          <cell r="Q350">
            <v>4163.01</v>
          </cell>
          <cell r="R350">
            <v>6710.59</v>
          </cell>
          <cell r="S350">
            <v>9181.0499999999993</v>
          </cell>
          <cell r="T350">
            <v>12226.13</v>
          </cell>
          <cell r="U350">
            <v>15037.93</v>
          </cell>
          <cell r="V350">
            <v>17535.32</v>
          </cell>
          <cell r="W350">
            <v>19989.650000000001</v>
          </cell>
          <cell r="X350">
            <v>23187.62</v>
          </cell>
          <cell r="Y350">
            <v>25810.93</v>
          </cell>
          <cell r="Z350">
            <v>29003.9</v>
          </cell>
          <cell r="AA350">
            <v>32590.91</v>
          </cell>
          <cell r="AB350">
            <v>2920.18</v>
          </cell>
          <cell r="AC350">
            <v>5782.53</v>
          </cell>
          <cell r="AD350">
            <v>7119.92</v>
          </cell>
          <cell r="AE350">
            <v>6770.06</v>
          </cell>
        </row>
        <row r="351">
          <cell r="B351">
            <v>12</v>
          </cell>
          <cell r="C351" t="str">
            <v>FIDUCIARIA LA PREVISORA</v>
          </cell>
          <cell r="D351">
            <v>181.59</v>
          </cell>
          <cell r="E351">
            <v>792.1</v>
          </cell>
          <cell r="F351">
            <v>8528.7199999999993</v>
          </cell>
          <cell r="G351">
            <v>10337.64</v>
          </cell>
          <cell r="H351">
            <v>15093.41</v>
          </cell>
          <cell r="I351">
            <v>16147.75</v>
          </cell>
          <cell r="J351">
            <v>21803</v>
          </cell>
          <cell r="K351">
            <v>23573.57</v>
          </cell>
          <cell r="L351">
            <v>29607</v>
          </cell>
          <cell r="M351">
            <v>30517.49</v>
          </cell>
          <cell r="N351">
            <v>34730.19</v>
          </cell>
          <cell r="O351">
            <v>38037.83</v>
          </cell>
          <cell r="P351">
            <v>1546</v>
          </cell>
          <cell r="Q351">
            <v>603</v>
          </cell>
          <cell r="R351">
            <v>5371</v>
          </cell>
          <cell r="S351">
            <v>7843.25</v>
          </cell>
          <cell r="T351">
            <v>14258.51</v>
          </cell>
          <cell r="U351">
            <v>16140.32</v>
          </cell>
          <cell r="V351">
            <v>23881.31</v>
          </cell>
          <cell r="W351">
            <v>20842.96</v>
          </cell>
          <cell r="X351">
            <v>23967.05</v>
          </cell>
          <cell r="Y351">
            <v>25075.040000000001</v>
          </cell>
          <cell r="Z351">
            <v>30349</v>
          </cell>
          <cell r="AA351">
            <v>37619.85</v>
          </cell>
          <cell r="AB351">
            <v>1872.07</v>
          </cell>
          <cell r="AC351">
            <v>1792</v>
          </cell>
          <cell r="AD351">
            <v>7813.15</v>
          </cell>
          <cell r="AE351">
            <v>9832.06</v>
          </cell>
        </row>
        <row r="352">
          <cell r="B352">
            <v>15</v>
          </cell>
          <cell r="C352" t="str">
            <v>FIDUCIARIA FIDUCOR</v>
          </cell>
        </row>
        <row r="353">
          <cell r="B353">
            <v>16</v>
          </cell>
          <cell r="C353" t="str">
            <v>ALIANZA FIDUCIARIA</v>
          </cell>
          <cell r="D353">
            <v>2716.76</v>
          </cell>
          <cell r="E353">
            <v>5019.9399999999996</v>
          </cell>
          <cell r="F353">
            <v>7770.19</v>
          </cell>
          <cell r="G353">
            <v>10148.75</v>
          </cell>
          <cell r="H353">
            <v>12790.75</v>
          </cell>
          <cell r="I353">
            <v>15330</v>
          </cell>
          <cell r="J353">
            <v>18182</v>
          </cell>
          <cell r="K353">
            <v>22224</v>
          </cell>
          <cell r="L353">
            <v>24984</v>
          </cell>
          <cell r="M353">
            <v>27782</v>
          </cell>
          <cell r="N353">
            <v>30591</v>
          </cell>
          <cell r="O353">
            <v>38536</v>
          </cell>
          <cell r="P353">
            <v>3291</v>
          </cell>
          <cell r="Q353">
            <v>6391</v>
          </cell>
          <cell r="R353">
            <v>10239</v>
          </cell>
          <cell r="S353">
            <v>13663</v>
          </cell>
          <cell r="T353">
            <v>17532</v>
          </cell>
          <cell r="U353">
            <v>21012</v>
          </cell>
          <cell r="V353">
            <v>35382</v>
          </cell>
          <cell r="W353">
            <v>39002</v>
          </cell>
          <cell r="X353">
            <v>42779</v>
          </cell>
          <cell r="Y353">
            <v>46391</v>
          </cell>
          <cell r="Z353">
            <v>49302</v>
          </cell>
          <cell r="AA353">
            <v>60709</v>
          </cell>
          <cell r="AB353">
            <v>3332</v>
          </cell>
          <cell r="AC353">
            <v>6579</v>
          </cell>
          <cell r="AD353">
            <v>11132</v>
          </cell>
          <cell r="AE353">
            <v>14374</v>
          </cell>
        </row>
        <row r="354">
          <cell r="B354">
            <v>18</v>
          </cell>
          <cell r="C354" t="str">
            <v>FIDUCIARIA POPULAR</v>
          </cell>
          <cell r="D354">
            <v>302.61</v>
          </cell>
          <cell r="E354">
            <v>477.73</v>
          </cell>
          <cell r="F354">
            <v>932.68</v>
          </cell>
          <cell r="G354">
            <v>1306.8800000000001</v>
          </cell>
          <cell r="H354">
            <v>1573.07</v>
          </cell>
          <cell r="I354">
            <v>2057.0100000000002</v>
          </cell>
          <cell r="J354">
            <v>2517.69</v>
          </cell>
          <cell r="K354">
            <v>2722.86</v>
          </cell>
          <cell r="L354">
            <v>3260.28</v>
          </cell>
          <cell r="M354">
            <v>3489.68</v>
          </cell>
          <cell r="N354">
            <v>3726.62</v>
          </cell>
          <cell r="O354">
            <v>3895</v>
          </cell>
          <cell r="P354">
            <v>520.04</v>
          </cell>
          <cell r="Q354">
            <v>790.15</v>
          </cell>
          <cell r="R354">
            <v>1153.32</v>
          </cell>
          <cell r="S354">
            <v>1522.73</v>
          </cell>
          <cell r="T354">
            <v>1834.1</v>
          </cell>
          <cell r="U354">
            <v>2046.01</v>
          </cell>
          <cell r="V354">
            <v>1753.35</v>
          </cell>
          <cell r="W354">
            <v>1870.24</v>
          </cell>
          <cell r="X354">
            <v>2002.2</v>
          </cell>
          <cell r="Y354">
            <v>2085.4</v>
          </cell>
          <cell r="Z354">
            <v>2315.44</v>
          </cell>
          <cell r="AA354">
            <v>2550.21</v>
          </cell>
          <cell r="AB354">
            <v>349.95</v>
          </cell>
          <cell r="AC354">
            <v>477.54</v>
          </cell>
          <cell r="AD354">
            <v>655.34</v>
          </cell>
          <cell r="AE354">
            <v>962.13</v>
          </cell>
        </row>
        <row r="355">
          <cell r="B355">
            <v>19</v>
          </cell>
          <cell r="C355" t="str">
            <v>FIDUCAFE</v>
          </cell>
        </row>
        <row r="356">
          <cell r="B356">
            <v>20</v>
          </cell>
          <cell r="C356" t="str">
            <v>FIDUCIARIA CORFICOLOMBIANA</v>
          </cell>
          <cell r="D356">
            <v>722.85</v>
          </cell>
          <cell r="E356">
            <v>1357.36</v>
          </cell>
          <cell r="F356">
            <v>2379.2800000000002</v>
          </cell>
          <cell r="G356">
            <v>3396</v>
          </cell>
          <cell r="H356">
            <v>4430.71</v>
          </cell>
          <cell r="I356">
            <v>5367.69</v>
          </cell>
          <cell r="J356">
            <v>6235.96</v>
          </cell>
          <cell r="K356">
            <v>7343.64</v>
          </cell>
          <cell r="L356">
            <v>10994.58</v>
          </cell>
          <cell r="M356">
            <v>11858.88</v>
          </cell>
          <cell r="N356">
            <v>12864.4</v>
          </cell>
          <cell r="O356">
            <v>13206.35</v>
          </cell>
          <cell r="P356">
            <v>3493.42</v>
          </cell>
          <cell r="Q356">
            <v>4320.9399999999996</v>
          </cell>
          <cell r="R356">
            <v>5292.65</v>
          </cell>
          <cell r="S356">
            <v>6572.26</v>
          </cell>
          <cell r="T356">
            <v>7896.82</v>
          </cell>
          <cell r="U356">
            <v>9282.25</v>
          </cell>
          <cell r="V356">
            <v>10107.280000000001</v>
          </cell>
          <cell r="W356">
            <v>11034.69</v>
          </cell>
          <cell r="X356">
            <v>11785.45</v>
          </cell>
          <cell r="Y356">
            <v>12676.39</v>
          </cell>
          <cell r="Z356">
            <v>13462.16</v>
          </cell>
          <cell r="AA356">
            <v>13637.24</v>
          </cell>
          <cell r="AB356">
            <v>629.32000000000005</v>
          </cell>
          <cell r="AC356">
            <v>5107.99</v>
          </cell>
          <cell r="AD356">
            <v>6203.09</v>
          </cell>
          <cell r="AE356">
            <v>6954.42</v>
          </cell>
        </row>
        <row r="357">
          <cell r="B357">
            <v>21</v>
          </cell>
          <cell r="C357" t="str">
            <v>FIDUCIARIA DE OCCIDENTE</v>
          </cell>
          <cell r="D357">
            <v>216.68</v>
          </cell>
          <cell r="E357">
            <v>670.97</v>
          </cell>
          <cell r="F357">
            <v>12063.08</v>
          </cell>
          <cell r="G357">
            <v>12714.41</v>
          </cell>
          <cell r="H357">
            <v>13248.02</v>
          </cell>
          <cell r="I357">
            <v>13005.78</v>
          </cell>
          <cell r="J357">
            <v>13607.28</v>
          </cell>
          <cell r="K357">
            <v>29066.91</v>
          </cell>
          <cell r="L357">
            <v>26410.43</v>
          </cell>
          <cell r="M357">
            <v>26618.42</v>
          </cell>
          <cell r="N357">
            <v>26713.040000000001</v>
          </cell>
          <cell r="O357">
            <v>27329.01</v>
          </cell>
          <cell r="P357">
            <v>832.66</v>
          </cell>
          <cell r="Q357">
            <v>1230.42</v>
          </cell>
          <cell r="R357">
            <v>13563.9</v>
          </cell>
          <cell r="S357">
            <v>14152.56</v>
          </cell>
          <cell r="T357">
            <v>15027.94</v>
          </cell>
          <cell r="U357">
            <v>15526.53</v>
          </cell>
          <cell r="V357">
            <v>16109.23</v>
          </cell>
          <cell r="W357">
            <v>16820.88</v>
          </cell>
          <cell r="X357">
            <v>17551.5</v>
          </cell>
          <cell r="Y357">
            <v>18185.830000000002</v>
          </cell>
          <cell r="Z357">
            <v>18853.73</v>
          </cell>
          <cell r="AA357">
            <v>19047.95</v>
          </cell>
          <cell r="AB357">
            <v>793.85</v>
          </cell>
          <cell r="AC357">
            <v>856.18</v>
          </cell>
          <cell r="AD357">
            <v>15327.36</v>
          </cell>
          <cell r="AE357">
            <v>16396.28</v>
          </cell>
        </row>
        <row r="358">
          <cell r="B358">
            <v>22</v>
          </cell>
          <cell r="C358" t="str">
            <v>FIDUCIARIA BOGOTA</v>
          </cell>
          <cell r="D358">
            <v>3266.79</v>
          </cell>
          <cell r="E358">
            <v>6911.81</v>
          </cell>
          <cell r="F358">
            <v>23195.69</v>
          </cell>
          <cell r="G358">
            <v>26908.58</v>
          </cell>
          <cell r="H358">
            <v>31136.91</v>
          </cell>
          <cell r="I358">
            <v>35802.89</v>
          </cell>
          <cell r="J358">
            <v>40208.050000000003</v>
          </cell>
          <cell r="K358">
            <v>58582.78</v>
          </cell>
          <cell r="L358">
            <v>63965.21</v>
          </cell>
          <cell r="M358">
            <v>67988.31</v>
          </cell>
          <cell r="N358">
            <v>70938.36</v>
          </cell>
          <cell r="O358">
            <v>73199.12</v>
          </cell>
          <cell r="P358">
            <v>4785.68</v>
          </cell>
          <cell r="Q358">
            <v>8193.59</v>
          </cell>
          <cell r="R358">
            <v>25968.23</v>
          </cell>
          <cell r="S358">
            <v>30523.26</v>
          </cell>
          <cell r="T358">
            <v>34772.269999999997</v>
          </cell>
          <cell r="U358">
            <v>38629.410000000003</v>
          </cell>
          <cell r="V358">
            <v>42076.33</v>
          </cell>
          <cell r="W358">
            <v>45787.16</v>
          </cell>
          <cell r="X358">
            <v>50035.57</v>
          </cell>
          <cell r="Y358">
            <v>54570.15</v>
          </cell>
          <cell r="Z358">
            <v>58541.77</v>
          </cell>
          <cell r="AA358">
            <v>62497.36</v>
          </cell>
          <cell r="AB358">
            <v>4366.32</v>
          </cell>
          <cell r="AC358">
            <v>8287.06</v>
          </cell>
          <cell r="AD358">
            <v>28693.71</v>
          </cell>
          <cell r="AE358">
            <v>32633.33</v>
          </cell>
        </row>
        <row r="359">
          <cell r="B359">
            <v>23</v>
          </cell>
          <cell r="C359" t="str">
            <v>ITAÚ ASSET MANAGEMENT</v>
          </cell>
          <cell r="D359">
            <v>940.86</v>
          </cell>
          <cell r="E359">
            <v>1938.22</v>
          </cell>
          <cell r="F359">
            <v>3205.45</v>
          </cell>
          <cell r="G359">
            <v>4506.03</v>
          </cell>
          <cell r="H359">
            <v>5423.61</v>
          </cell>
          <cell r="I359">
            <v>6599.85</v>
          </cell>
          <cell r="J359">
            <v>7987.89</v>
          </cell>
          <cell r="K359">
            <v>9194.0300000000007</v>
          </cell>
          <cell r="L359">
            <v>10493.62</v>
          </cell>
          <cell r="M359">
            <v>11365.44</v>
          </cell>
          <cell r="N359">
            <v>12338.86</v>
          </cell>
          <cell r="O359">
            <v>13959.34</v>
          </cell>
          <cell r="P359">
            <v>1574.36</v>
          </cell>
          <cell r="Q359">
            <v>2700.48</v>
          </cell>
          <cell r="R359">
            <v>4143.2</v>
          </cell>
          <cell r="S359">
            <v>5475</v>
          </cell>
          <cell r="T359">
            <v>6831</v>
          </cell>
          <cell r="U359">
            <v>8211</v>
          </cell>
          <cell r="V359">
            <v>8978</v>
          </cell>
          <cell r="W359">
            <v>9917</v>
          </cell>
          <cell r="X359">
            <v>10929</v>
          </cell>
          <cell r="Y359">
            <v>12113</v>
          </cell>
          <cell r="Z359">
            <v>13340</v>
          </cell>
          <cell r="AA359">
            <v>14218</v>
          </cell>
          <cell r="AB359">
            <v>1568</v>
          </cell>
          <cell r="AC359">
            <v>2391</v>
          </cell>
          <cell r="AD359">
            <v>3262</v>
          </cell>
          <cell r="AE359">
            <v>4215</v>
          </cell>
        </row>
        <row r="360">
          <cell r="B360">
            <v>24</v>
          </cell>
          <cell r="C360" t="str">
            <v>CITITRUST COLOMBIA</v>
          </cell>
          <cell r="D360">
            <v>5892.92</v>
          </cell>
          <cell r="E360">
            <v>9744.9699999999993</v>
          </cell>
          <cell r="F360">
            <v>11821.57</v>
          </cell>
          <cell r="G360">
            <v>18449.150000000001</v>
          </cell>
          <cell r="H360">
            <v>22666.560000000001</v>
          </cell>
          <cell r="I360">
            <v>26440.54</v>
          </cell>
          <cell r="J360">
            <v>30850.14</v>
          </cell>
          <cell r="K360">
            <v>34292.959999999999</v>
          </cell>
          <cell r="L360">
            <v>37746.199999999997</v>
          </cell>
          <cell r="M360">
            <v>41154.35</v>
          </cell>
          <cell r="N360">
            <v>45584.59</v>
          </cell>
          <cell r="O360">
            <v>50207.24</v>
          </cell>
          <cell r="P360">
            <v>4645.2299999999996</v>
          </cell>
          <cell r="Q360">
            <v>11038.63</v>
          </cell>
          <cell r="R360">
            <v>16158.32</v>
          </cell>
          <cell r="S360">
            <v>21500.71</v>
          </cell>
          <cell r="T360">
            <v>25469.46</v>
          </cell>
          <cell r="U360">
            <v>30190.560000000001</v>
          </cell>
          <cell r="V360">
            <v>34293.03</v>
          </cell>
          <cell r="W360">
            <v>38088.89</v>
          </cell>
          <cell r="X360">
            <v>42345.85</v>
          </cell>
          <cell r="Y360">
            <v>47262</v>
          </cell>
          <cell r="Z360">
            <v>51090.95</v>
          </cell>
          <cell r="AA360">
            <v>55346.61</v>
          </cell>
          <cell r="AB360">
            <v>4696.76</v>
          </cell>
          <cell r="AC360">
            <v>10126.61</v>
          </cell>
          <cell r="AD360">
            <v>15176.82</v>
          </cell>
          <cell r="AE360">
            <v>22049.18</v>
          </cell>
        </row>
        <row r="361">
          <cell r="B361">
            <v>25</v>
          </cell>
          <cell r="C361" t="str">
            <v>FIDUCIARIA COLPATRIA</v>
          </cell>
          <cell r="D361">
            <v>677.47</v>
          </cell>
          <cell r="E361">
            <v>1632.77</v>
          </cell>
          <cell r="F361">
            <v>3002.15</v>
          </cell>
          <cell r="G361">
            <v>4148.5600000000004</v>
          </cell>
          <cell r="H361">
            <v>4799.8100000000004</v>
          </cell>
          <cell r="I361">
            <v>5547.76</v>
          </cell>
          <cell r="J361">
            <v>6512.15</v>
          </cell>
          <cell r="K361">
            <v>7185.78</v>
          </cell>
          <cell r="L361">
            <v>7909.76</v>
          </cell>
          <cell r="M361">
            <v>9385.76</v>
          </cell>
          <cell r="N361">
            <v>10528.22</v>
          </cell>
          <cell r="O361">
            <v>12113.18</v>
          </cell>
          <cell r="P361">
            <v>1364.63</v>
          </cell>
          <cell r="Q361">
            <v>3097.5</v>
          </cell>
          <cell r="R361">
            <v>4325.8500000000004</v>
          </cell>
          <cell r="S361">
            <v>5397.87</v>
          </cell>
          <cell r="T361">
            <v>6680.71</v>
          </cell>
          <cell r="U361">
            <v>7798.78</v>
          </cell>
          <cell r="V361">
            <v>8623.09</v>
          </cell>
          <cell r="W361">
            <v>9335.65</v>
          </cell>
          <cell r="X361">
            <v>10281.43</v>
          </cell>
          <cell r="Y361">
            <v>11257.33</v>
          </cell>
          <cell r="Z361">
            <v>12422.09</v>
          </cell>
          <cell r="AA361">
            <v>13146.64</v>
          </cell>
          <cell r="AB361">
            <v>1391.46</v>
          </cell>
          <cell r="AC361">
            <v>2318.13</v>
          </cell>
          <cell r="AD361">
            <v>3945.63</v>
          </cell>
          <cell r="AE361">
            <v>5048.38</v>
          </cell>
        </row>
        <row r="362">
          <cell r="B362">
            <v>27</v>
          </cell>
          <cell r="C362" t="str">
            <v>FIDUCIARIA GNB</v>
          </cell>
        </row>
        <row r="363">
          <cell r="B363">
            <v>31</v>
          </cell>
          <cell r="C363" t="str">
            <v>FIDUCIARIA BANCOLOMBIA</v>
          </cell>
          <cell r="D363">
            <v>7179.26</v>
          </cell>
          <cell r="E363">
            <v>12764.89</v>
          </cell>
          <cell r="F363">
            <v>19782.93</v>
          </cell>
          <cell r="G363">
            <v>26461.3</v>
          </cell>
          <cell r="H363">
            <v>33164.639999999999</v>
          </cell>
          <cell r="I363">
            <v>39583.54</v>
          </cell>
          <cell r="J363">
            <v>47563.94</v>
          </cell>
          <cell r="K363">
            <v>54424.83</v>
          </cell>
          <cell r="L363">
            <v>61542.75</v>
          </cell>
          <cell r="M363">
            <v>69401.59</v>
          </cell>
          <cell r="N363">
            <v>76784.45</v>
          </cell>
          <cell r="O363">
            <v>100484.8</v>
          </cell>
          <cell r="P363">
            <v>8258.26</v>
          </cell>
          <cell r="Q363">
            <v>12214</v>
          </cell>
          <cell r="R363">
            <v>38169.22</v>
          </cell>
          <cell r="S363">
            <v>47578.080000000002</v>
          </cell>
          <cell r="T363">
            <v>55882</v>
          </cell>
          <cell r="U363">
            <v>62665.84</v>
          </cell>
          <cell r="V363">
            <v>71869.2</v>
          </cell>
          <cell r="W363">
            <v>79171.77</v>
          </cell>
          <cell r="X363">
            <v>77531.039999999994</v>
          </cell>
          <cell r="Y363">
            <v>86529.79</v>
          </cell>
          <cell r="Z363">
            <v>96757.99</v>
          </cell>
          <cell r="AA363">
            <v>113930.73</v>
          </cell>
          <cell r="AB363">
            <v>7969.37</v>
          </cell>
          <cell r="AC363">
            <v>16612.53</v>
          </cell>
          <cell r="AD363">
            <v>43995.39</v>
          </cell>
          <cell r="AE363">
            <v>55872.91</v>
          </cell>
        </row>
        <row r="364">
          <cell r="B364">
            <v>33</v>
          </cell>
          <cell r="C364" t="str">
            <v>ACCION FIDUCIARIA</v>
          </cell>
          <cell r="D364">
            <v>807.21</v>
          </cell>
          <cell r="E364">
            <v>1707.61</v>
          </cell>
          <cell r="F364">
            <v>2831.92</v>
          </cell>
          <cell r="G364">
            <v>3900.77</v>
          </cell>
          <cell r="H364">
            <v>4952.1000000000004</v>
          </cell>
          <cell r="I364">
            <v>5908.49</v>
          </cell>
          <cell r="J364">
            <v>7016.22</v>
          </cell>
          <cell r="K364">
            <v>8167.96</v>
          </cell>
          <cell r="L364">
            <v>8842.82</v>
          </cell>
          <cell r="M364">
            <v>9176.11</v>
          </cell>
          <cell r="N364">
            <v>10121.280000000001</v>
          </cell>
          <cell r="O364">
            <v>11217.93</v>
          </cell>
          <cell r="P364">
            <v>1007.06</v>
          </cell>
          <cell r="Q364">
            <v>2182.88</v>
          </cell>
          <cell r="R364">
            <v>3559.84</v>
          </cell>
          <cell r="S364">
            <v>4615.26</v>
          </cell>
          <cell r="T364">
            <v>5741.74</v>
          </cell>
          <cell r="U364">
            <v>6678.91</v>
          </cell>
          <cell r="V364">
            <v>8301.08</v>
          </cell>
        </row>
        <row r="365">
          <cell r="B365">
            <v>34</v>
          </cell>
          <cell r="C365" t="str">
            <v>FIDUCIARIA GNB SUDAMERIS</v>
          </cell>
          <cell r="D365">
            <v>333</v>
          </cell>
          <cell r="E365">
            <v>737</v>
          </cell>
          <cell r="F365">
            <v>1326</v>
          </cell>
          <cell r="G365">
            <v>1907</v>
          </cell>
          <cell r="H365">
            <v>2512</v>
          </cell>
          <cell r="I365">
            <v>3099</v>
          </cell>
          <cell r="J365">
            <v>3736</v>
          </cell>
          <cell r="K365">
            <v>4284</v>
          </cell>
          <cell r="L365">
            <v>4874</v>
          </cell>
          <cell r="M365">
            <v>5454</v>
          </cell>
          <cell r="N365">
            <v>5986</v>
          </cell>
          <cell r="O365">
            <v>6780</v>
          </cell>
          <cell r="P365">
            <v>568</v>
          </cell>
          <cell r="Q365">
            <v>1169</v>
          </cell>
          <cell r="R365">
            <v>1780</v>
          </cell>
          <cell r="S365">
            <v>2431</v>
          </cell>
          <cell r="T365">
            <v>3031</v>
          </cell>
          <cell r="U365">
            <v>3663</v>
          </cell>
          <cell r="V365">
            <v>4187</v>
          </cell>
          <cell r="W365">
            <v>4690</v>
          </cell>
          <cell r="X365">
            <v>5196</v>
          </cell>
          <cell r="Y365">
            <v>5700</v>
          </cell>
          <cell r="Z365">
            <v>6230</v>
          </cell>
          <cell r="AA365">
            <v>11588</v>
          </cell>
          <cell r="AB365">
            <v>505</v>
          </cell>
          <cell r="AC365">
            <v>1114</v>
          </cell>
          <cell r="AD365">
            <v>1856</v>
          </cell>
          <cell r="AE365">
            <v>2476</v>
          </cell>
        </row>
        <row r="366">
          <cell r="B366">
            <v>38</v>
          </cell>
          <cell r="C366" t="str">
            <v>FIDUCIARIA CENTRAL</v>
          </cell>
          <cell r="D366">
            <v>-69.87</v>
          </cell>
          <cell r="E366">
            <v>-419.26</v>
          </cell>
          <cell r="F366">
            <v>-75.98</v>
          </cell>
          <cell r="G366">
            <v>-357.65</v>
          </cell>
          <cell r="H366">
            <v>73.540000000000006</v>
          </cell>
          <cell r="I366">
            <v>-197.66</v>
          </cell>
          <cell r="J366">
            <v>79.92</v>
          </cell>
          <cell r="K366">
            <v>24.13</v>
          </cell>
          <cell r="L366">
            <v>306.17</v>
          </cell>
          <cell r="M366">
            <v>279.3</v>
          </cell>
          <cell r="N366">
            <v>540.24</v>
          </cell>
          <cell r="O366">
            <v>640.57000000000005</v>
          </cell>
          <cell r="P366">
            <v>-169.33</v>
          </cell>
          <cell r="Q366">
            <v>-423.42</v>
          </cell>
          <cell r="R366">
            <v>-23.64</v>
          </cell>
          <cell r="S366">
            <v>-238.56</v>
          </cell>
          <cell r="T366">
            <v>169.37</v>
          </cell>
          <cell r="U366">
            <v>272.20999999999998</v>
          </cell>
          <cell r="V366">
            <v>500.26</v>
          </cell>
          <cell r="W366">
            <v>177.11</v>
          </cell>
          <cell r="X366">
            <v>421.06</v>
          </cell>
          <cell r="Y366">
            <v>172.02</v>
          </cell>
          <cell r="Z366">
            <v>352.25</v>
          </cell>
          <cell r="AA366">
            <v>796.82</v>
          </cell>
          <cell r="AB366">
            <v>-75.05</v>
          </cell>
          <cell r="AC366">
            <v>-105.64</v>
          </cell>
          <cell r="AD366">
            <v>320.26</v>
          </cell>
          <cell r="AE366">
            <v>195.65</v>
          </cell>
        </row>
        <row r="367">
          <cell r="B367">
            <v>39</v>
          </cell>
          <cell r="C367" t="str">
            <v>FIDUAGRARIA</v>
          </cell>
          <cell r="D367">
            <v>624.64</v>
          </cell>
          <cell r="E367">
            <v>1224.9000000000001</v>
          </cell>
          <cell r="F367">
            <v>1965.42</v>
          </cell>
          <cell r="G367">
            <v>2347.0100000000002</v>
          </cell>
          <cell r="H367">
            <v>3031.35</v>
          </cell>
          <cell r="I367">
            <v>3555.62</v>
          </cell>
          <cell r="J367">
            <v>4195.1499999999996</v>
          </cell>
          <cell r="K367">
            <v>5132.29</v>
          </cell>
          <cell r="L367">
            <v>5840.49</v>
          </cell>
          <cell r="M367">
            <v>6399.17</v>
          </cell>
          <cell r="N367">
            <v>7056.41</v>
          </cell>
          <cell r="O367">
            <v>7602.33</v>
          </cell>
          <cell r="P367">
            <v>667.43</v>
          </cell>
          <cell r="Q367">
            <v>1477.41</v>
          </cell>
          <cell r="R367">
            <v>1722.9</v>
          </cell>
          <cell r="S367">
            <v>2243.46</v>
          </cell>
          <cell r="T367">
            <v>2959.5</v>
          </cell>
          <cell r="U367">
            <v>3497.27</v>
          </cell>
          <cell r="V367">
            <v>4765.63</v>
          </cell>
          <cell r="W367">
            <v>5277.89</v>
          </cell>
          <cell r="X367">
            <v>5770.61</v>
          </cell>
          <cell r="Y367">
            <v>6403.68</v>
          </cell>
          <cell r="Z367">
            <v>5796.98</v>
          </cell>
          <cell r="AA367">
            <v>6981.24</v>
          </cell>
          <cell r="AB367">
            <v>1007.66</v>
          </cell>
          <cell r="AC367">
            <v>1723.3</v>
          </cell>
          <cell r="AD367">
            <v>2727.38</v>
          </cell>
          <cell r="AE367">
            <v>3086.97</v>
          </cell>
        </row>
        <row r="368">
          <cell r="B368">
            <v>40</v>
          </cell>
          <cell r="C368" t="str">
            <v>FIDUCOLDEX</v>
          </cell>
          <cell r="D368">
            <v>-1048.1099999999999</v>
          </cell>
          <cell r="E368">
            <v>-560.49</v>
          </cell>
          <cell r="F368">
            <v>401.26</v>
          </cell>
          <cell r="G368">
            <v>274.60000000000002</v>
          </cell>
          <cell r="H368">
            <v>899.77</v>
          </cell>
          <cell r="I368">
            <v>1178.43</v>
          </cell>
          <cell r="J368">
            <v>2437.64</v>
          </cell>
          <cell r="K368">
            <v>2173.08</v>
          </cell>
          <cell r="L368">
            <v>3308.66</v>
          </cell>
          <cell r="M368">
            <v>3183.88</v>
          </cell>
          <cell r="N368">
            <v>3943.84</v>
          </cell>
          <cell r="O368">
            <v>5139.8599999999997</v>
          </cell>
          <cell r="P368">
            <v>24.78</v>
          </cell>
          <cell r="Q368">
            <v>-796.59</v>
          </cell>
          <cell r="R368">
            <v>553.44000000000005</v>
          </cell>
          <cell r="S368">
            <v>484.68</v>
          </cell>
          <cell r="T368">
            <v>1333.04</v>
          </cell>
          <cell r="U368">
            <v>1281.44</v>
          </cell>
          <cell r="V368">
            <v>2161.44</v>
          </cell>
          <cell r="W368">
            <v>1791.86</v>
          </cell>
          <cell r="X368">
            <v>2928.86</v>
          </cell>
          <cell r="Y368">
            <v>2669.75</v>
          </cell>
          <cell r="Z368">
            <v>3730.52</v>
          </cell>
          <cell r="AA368">
            <v>5851.63</v>
          </cell>
          <cell r="AB368">
            <v>-141.34</v>
          </cell>
          <cell r="AC368">
            <v>-668.37</v>
          </cell>
          <cell r="AD368">
            <v>1172.95</v>
          </cell>
          <cell r="AE368">
            <v>1341.06</v>
          </cell>
        </row>
        <row r="369">
          <cell r="B369">
            <v>42</v>
          </cell>
          <cell r="C369" t="str">
            <v>FIDUCIARIA DAVIVIENDA</v>
          </cell>
          <cell r="D369">
            <v>1848.21</v>
          </cell>
          <cell r="E369">
            <v>3900.53</v>
          </cell>
          <cell r="F369">
            <v>7438.59</v>
          </cell>
          <cell r="G369">
            <v>10312.48</v>
          </cell>
          <cell r="H369">
            <v>13640.71</v>
          </cell>
          <cell r="I369">
            <v>17088.47</v>
          </cell>
          <cell r="J369">
            <v>20112.98</v>
          </cell>
          <cell r="K369">
            <v>23132.68</v>
          </cell>
          <cell r="L369">
            <v>27260.9</v>
          </cell>
          <cell r="M369">
            <v>30643.05</v>
          </cell>
          <cell r="N369">
            <v>33759.58</v>
          </cell>
          <cell r="O369">
            <v>36965.449999999997</v>
          </cell>
          <cell r="P369">
            <v>3772.38</v>
          </cell>
          <cell r="Q369">
            <v>6693.24</v>
          </cell>
          <cell r="R369">
            <v>10814.17</v>
          </cell>
          <cell r="S369">
            <v>13933.53</v>
          </cell>
          <cell r="T369">
            <v>18070.75</v>
          </cell>
          <cell r="U369">
            <v>21144.55</v>
          </cell>
          <cell r="V369">
            <v>23602.78</v>
          </cell>
          <cell r="W369">
            <v>26824.1</v>
          </cell>
          <cell r="X369">
            <v>30555.05</v>
          </cell>
          <cell r="Y369">
            <v>34091.480000000003</v>
          </cell>
          <cell r="Z369">
            <v>38203.4</v>
          </cell>
          <cell r="AA369">
            <v>42058.51</v>
          </cell>
          <cell r="AB369">
            <v>3502.08</v>
          </cell>
          <cell r="AC369">
            <v>6070.45</v>
          </cell>
          <cell r="AD369">
            <v>9902.23</v>
          </cell>
          <cell r="AE369">
            <v>14633.68</v>
          </cell>
        </row>
        <row r="370">
          <cell r="B370">
            <v>49</v>
          </cell>
          <cell r="C370" t="str">
            <v>FIDUPETROL</v>
          </cell>
        </row>
        <row r="371">
          <cell r="B371">
            <v>56</v>
          </cell>
          <cell r="C371" t="str">
            <v>FIDUCIARIA COLSEGUROS</v>
          </cell>
        </row>
        <row r="372">
          <cell r="B372">
            <v>57</v>
          </cell>
          <cell r="C372" t="str">
            <v>FIDUPAIS</v>
          </cell>
        </row>
        <row r="373">
          <cell r="B373">
            <v>58</v>
          </cell>
          <cell r="C373" t="str">
            <v>GESTION FIDUCIARIA</v>
          </cell>
          <cell r="D373">
            <v>26.5</v>
          </cell>
          <cell r="E373">
            <v>113.91</v>
          </cell>
          <cell r="F373">
            <v>-125.56</v>
          </cell>
          <cell r="G373">
            <v>-309.58999999999997</v>
          </cell>
          <cell r="H373">
            <v>-282.89</v>
          </cell>
          <cell r="I373">
            <v>-685.15</v>
          </cell>
          <cell r="J373">
            <v>-768.16</v>
          </cell>
          <cell r="K373">
            <v>-941.98</v>
          </cell>
          <cell r="L373">
            <v>-1103.04</v>
          </cell>
          <cell r="M373">
            <v>-1193.52</v>
          </cell>
          <cell r="N373">
            <v>-1204.3599999999999</v>
          </cell>
          <cell r="O373">
            <v>-816.6</v>
          </cell>
          <cell r="P373">
            <v>-136.08000000000001</v>
          </cell>
          <cell r="Q373">
            <v>-134.66</v>
          </cell>
          <cell r="R373">
            <v>-218.33</v>
          </cell>
          <cell r="S373">
            <v>903.65</v>
          </cell>
          <cell r="T373">
            <v>841.99</v>
          </cell>
          <cell r="U373">
            <v>660.99</v>
          </cell>
          <cell r="V373">
            <v>461.86</v>
          </cell>
          <cell r="W373">
            <v>229.22</v>
          </cell>
          <cell r="X373">
            <v>2.42</v>
          </cell>
          <cell r="Y373">
            <v>68.48</v>
          </cell>
          <cell r="Z373">
            <v>-32.479999999999997</v>
          </cell>
          <cell r="AA373">
            <v>-135.88</v>
          </cell>
        </row>
        <row r="374">
          <cell r="B374">
            <v>59</v>
          </cell>
          <cell r="C374" t="str">
            <v>CREDICORP CAPITAL FIDUCIARIA</v>
          </cell>
          <cell r="G374">
            <v>1400.13</v>
          </cell>
          <cell r="H374">
            <v>1737.06</v>
          </cell>
          <cell r="I374">
            <v>2099.63</v>
          </cell>
          <cell r="J374">
            <v>2530.71</v>
          </cell>
          <cell r="K374">
            <v>2975.18</v>
          </cell>
          <cell r="L374">
            <v>3420.99</v>
          </cell>
          <cell r="M374">
            <v>3751.63</v>
          </cell>
          <cell r="N374">
            <v>4257.21</v>
          </cell>
          <cell r="O374">
            <v>4259.28</v>
          </cell>
          <cell r="P374">
            <v>443.55</v>
          </cell>
          <cell r="Q374">
            <v>770.56</v>
          </cell>
          <cell r="R374">
            <v>1165.22</v>
          </cell>
          <cell r="S374">
            <v>1638.14</v>
          </cell>
          <cell r="T374">
            <v>2016.43</v>
          </cell>
          <cell r="U374">
            <v>2560.62</v>
          </cell>
          <cell r="V374">
            <v>3046.36</v>
          </cell>
          <cell r="W374">
            <v>3477.6</v>
          </cell>
          <cell r="X374">
            <v>3571.19</v>
          </cell>
          <cell r="Y374">
            <v>3999.62</v>
          </cell>
          <cell r="Z374">
            <v>4386.93</v>
          </cell>
          <cell r="AA374">
            <v>4490.6099999999997</v>
          </cell>
          <cell r="AB374">
            <v>626.41999999999996</v>
          </cell>
          <cell r="AC374">
            <v>1180.57</v>
          </cell>
          <cell r="AD374">
            <v>1638.14</v>
          </cell>
          <cell r="AE374">
            <v>2040.52</v>
          </cell>
        </row>
        <row r="375">
          <cell r="B375">
            <v>60</v>
          </cell>
          <cell r="C375" t="str">
            <v>FIDUCIARIA BNP PARIBAS</v>
          </cell>
          <cell r="D375">
            <v>-33.119999999999997</v>
          </cell>
          <cell r="E375">
            <v>-239.33</v>
          </cell>
          <cell r="F375">
            <v>-563.49</v>
          </cell>
          <cell r="G375">
            <v>-597.9</v>
          </cell>
          <cell r="H375">
            <v>-1734.21</v>
          </cell>
          <cell r="I375">
            <v>-1966.83</v>
          </cell>
          <cell r="J375">
            <v>-2152.33</v>
          </cell>
          <cell r="K375">
            <v>-2560.5500000000002</v>
          </cell>
          <cell r="L375">
            <v>-2662.55</v>
          </cell>
          <cell r="M375">
            <v>-2883.72</v>
          </cell>
          <cell r="N375">
            <v>-2891.84</v>
          </cell>
          <cell r="O375">
            <v>-3409.12</v>
          </cell>
          <cell r="P375">
            <v>-133.26</v>
          </cell>
          <cell r="Q375">
            <v>-607.96</v>
          </cell>
          <cell r="R375">
            <v>-912.1</v>
          </cell>
          <cell r="S375">
            <v>-1120.22</v>
          </cell>
          <cell r="T375">
            <v>-1383.77</v>
          </cell>
          <cell r="U375">
            <v>-1588.27</v>
          </cell>
          <cell r="V375">
            <v>-2131.94</v>
          </cell>
          <cell r="W375">
            <v>-2070</v>
          </cell>
          <cell r="X375">
            <v>-2255.69</v>
          </cell>
          <cell r="Y375">
            <v>-2581.0500000000002</v>
          </cell>
          <cell r="Z375">
            <v>-2771.05</v>
          </cell>
          <cell r="AA375">
            <v>-2485.52</v>
          </cell>
          <cell r="AB375">
            <v>-153.28</v>
          </cell>
          <cell r="AC375">
            <v>-325.58999999999997</v>
          </cell>
          <cell r="AD375">
            <v>-333</v>
          </cell>
          <cell r="AE375">
            <v>-319.95</v>
          </cell>
        </row>
        <row r="376">
          <cell r="B376">
            <v>61</v>
          </cell>
          <cell r="C376" t="str">
            <v>FIDUCIARIA BTG PACTUAL</v>
          </cell>
          <cell r="D376">
            <v>-176.22</v>
          </cell>
          <cell r="E376">
            <v>-73.45</v>
          </cell>
          <cell r="F376">
            <v>-112.03</v>
          </cell>
          <cell r="G376">
            <v>-205.55</v>
          </cell>
          <cell r="H376">
            <v>-42.64</v>
          </cell>
          <cell r="I376">
            <v>-80.8</v>
          </cell>
          <cell r="J376">
            <v>-178.78</v>
          </cell>
          <cell r="K376">
            <v>-275.87</v>
          </cell>
          <cell r="L376">
            <v>-354.51</v>
          </cell>
          <cell r="M376">
            <v>-403.43</v>
          </cell>
          <cell r="N376">
            <v>-608.82000000000005</v>
          </cell>
          <cell r="O376">
            <v>-1090.3399999999999</v>
          </cell>
          <cell r="P376">
            <v>-102.86</v>
          </cell>
          <cell r="Q376">
            <v>-175.29</v>
          </cell>
          <cell r="R376">
            <v>-313.04000000000002</v>
          </cell>
          <cell r="S376">
            <v>-389.81</v>
          </cell>
          <cell r="T376">
            <v>-442.24</v>
          </cell>
          <cell r="U376">
            <v>-526.09</v>
          </cell>
          <cell r="V376">
            <v>-572.96</v>
          </cell>
          <cell r="W376">
            <v>-603.42999999999995</v>
          </cell>
          <cell r="X376">
            <v>-665.81</v>
          </cell>
          <cell r="Y376">
            <v>-605.03</v>
          </cell>
          <cell r="Z376">
            <v>-610.08000000000004</v>
          </cell>
          <cell r="AA376">
            <v>-1345.23</v>
          </cell>
          <cell r="AB376">
            <v>-83.48</v>
          </cell>
          <cell r="AC376">
            <v>-137.99</v>
          </cell>
          <cell r="AD376">
            <v>-256.55</v>
          </cell>
          <cell r="AE376">
            <v>-308.52999999999997</v>
          </cell>
        </row>
        <row r="377">
          <cell r="B377">
            <v>62</v>
          </cell>
          <cell r="C377" t="str">
            <v>FIDUCIARIA COOMEVA</v>
          </cell>
          <cell r="R377">
            <v>-518.27</v>
          </cell>
          <cell r="S377">
            <v>-634.4</v>
          </cell>
          <cell r="T377">
            <v>-462.54</v>
          </cell>
          <cell r="U377">
            <v>-220.96</v>
          </cell>
          <cell r="V377">
            <v>-178.26</v>
          </cell>
          <cell r="W377">
            <v>-135.76</v>
          </cell>
          <cell r="X377">
            <v>-143.41999999999999</v>
          </cell>
          <cell r="Y377">
            <v>-182.69</v>
          </cell>
          <cell r="Z377">
            <v>151.94</v>
          </cell>
          <cell r="AA377">
            <v>82.65</v>
          </cell>
          <cell r="AB377">
            <v>-86.58</v>
          </cell>
          <cell r="AC377">
            <v>-150.69999999999999</v>
          </cell>
          <cell r="AD377">
            <v>-230.57</v>
          </cell>
          <cell r="AE377">
            <v>-381.93</v>
          </cell>
        </row>
        <row r="378">
          <cell r="B378">
            <v>63</v>
          </cell>
          <cell r="C378" t="str">
            <v>FIDUCIARIA RENTA 4 GLOBAL</v>
          </cell>
        </row>
        <row r="381">
          <cell r="B381">
            <v>300000</v>
          </cell>
          <cell r="C381" t="str">
            <v>Sociedad Fiduciaria</v>
          </cell>
          <cell r="D381">
            <v>42400</v>
          </cell>
          <cell r="E381">
            <v>42429</v>
          </cell>
          <cell r="F381">
            <v>42460</v>
          </cell>
          <cell r="G381">
            <v>42490</v>
          </cell>
          <cell r="H381">
            <v>42521</v>
          </cell>
          <cell r="I381">
            <v>42551</v>
          </cell>
          <cell r="J381">
            <v>42582</v>
          </cell>
          <cell r="K381">
            <v>42613</v>
          </cell>
          <cell r="L381">
            <v>42643</v>
          </cell>
          <cell r="M381">
            <v>42674</v>
          </cell>
          <cell r="N381">
            <v>42704</v>
          </cell>
          <cell r="O381">
            <v>42735</v>
          </cell>
          <cell r="P381">
            <v>42766</v>
          </cell>
          <cell r="Q381">
            <v>42794</v>
          </cell>
          <cell r="R381">
            <v>42825</v>
          </cell>
          <cell r="S381">
            <v>42855</v>
          </cell>
          <cell r="T381">
            <v>42886</v>
          </cell>
          <cell r="U381">
            <v>42916</v>
          </cell>
          <cell r="V381">
            <v>42947</v>
          </cell>
          <cell r="W381">
            <v>42978</v>
          </cell>
          <cell r="X381">
            <v>43008</v>
          </cell>
          <cell r="Y381">
            <v>43039</v>
          </cell>
          <cell r="Z381">
            <v>43069</v>
          </cell>
          <cell r="AA381">
            <v>43100</v>
          </cell>
          <cell r="AB381">
            <v>43131</v>
          </cell>
          <cell r="AC381">
            <v>43159</v>
          </cell>
          <cell r="AD381">
            <v>43190</v>
          </cell>
          <cell r="AE381">
            <v>43220</v>
          </cell>
          <cell r="AF381">
            <v>43251</v>
          </cell>
          <cell r="AG381">
            <v>43281</v>
          </cell>
          <cell r="AH381">
            <v>43312</v>
          </cell>
          <cell r="AI381">
            <v>43343</v>
          </cell>
          <cell r="AJ381">
            <v>43373</v>
          </cell>
          <cell r="AK381">
            <v>43404</v>
          </cell>
          <cell r="AL381">
            <v>43434</v>
          </cell>
          <cell r="AM381">
            <v>43465</v>
          </cell>
          <cell r="AN381">
            <v>43496</v>
          </cell>
          <cell r="AO381">
            <v>43524</v>
          </cell>
          <cell r="AP381">
            <v>43555</v>
          </cell>
          <cell r="AQ381">
            <v>43585</v>
          </cell>
          <cell r="AR381">
            <v>43616</v>
          </cell>
          <cell r="AS381">
            <v>43646</v>
          </cell>
          <cell r="AT381">
            <v>43677</v>
          </cell>
          <cell r="AU381">
            <v>43708</v>
          </cell>
          <cell r="AV381">
            <v>43738</v>
          </cell>
          <cell r="AW381">
            <v>43769</v>
          </cell>
          <cell r="AX381">
            <v>43799</v>
          </cell>
          <cell r="AY381">
            <v>43830</v>
          </cell>
          <cell r="AZ381">
            <v>43861</v>
          </cell>
          <cell r="BA381">
            <v>43890</v>
          </cell>
          <cell r="BB381">
            <v>43921</v>
          </cell>
          <cell r="BC381">
            <v>43951</v>
          </cell>
          <cell r="BD381">
            <v>43982</v>
          </cell>
          <cell r="BE381">
            <v>44012</v>
          </cell>
          <cell r="BF381">
            <v>44043</v>
          </cell>
          <cell r="BG381">
            <v>44074</v>
          </cell>
          <cell r="BH381">
            <v>44104</v>
          </cell>
          <cell r="BI381">
            <v>44135</v>
          </cell>
          <cell r="BJ381">
            <v>44165</v>
          </cell>
          <cell r="BK381">
            <v>44196</v>
          </cell>
        </row>
        <row r="382">
          <cell r="B382">
            <v>3</v>
          </cell>
          <cell r="C382" t="str">
            <v>BBVA FIDUCIARIA</v>
          </cell>
          <cell r="D382">
            <v>93511.09</v>
          </cell>
          <cell r="E382">
            <v>94463.01</v>
          </cell>
          <cell r="F382">
            <v>81523</v>
          </cell>
          <cell r="G382">
            <v>83696.27</v>
          </cell>
          <cell r="H382">
            <v>85009.83</v>
          </cell>
          <cell r="I382">
            <v>86560.55</v>
          </cell>
          <cell r="J382">
            <v>88137.42</v>
          </cell>
          <cell r="K382">
            <v>89803.98</v>
          </cell>
          <cell r="L382">
            <v>91708.29</v>
          </cell>
          <cell r="M382">
            <v>93315.31</v>
          </cell>
          <cell r="N382">
            <v>94894.65</v>
          </cell>
          <cell r="O382">
            <v>96520.35</v>
          </cell>
          <cell r="P382">
            <v>98527.49</v>
          </cell>
          <cell r="Q382">
            <v>76507.28</v>
          </cell>
          <cell r="R382">
            <v>79200.97</v>
          </cell>
          <cell r="S382">
            <v>81416.639999999999</v>
          </cell>
          <cell r="T382">
            <v>84035.19</v>
          </cell>
          <cell r="U382">
            <v>84834.05</v>
          </cell>
          <cell r="V382">
            <v>87372.28</v>
          </cell>
          <cell r="W382">
            <v>89600.13</v>
          </cell>
          <cell r="X382">
            <v>91715.520000000004</v>
          </cell>
          <cell r="Y382">
            <v>94473.67</v>
          </cell>
          <cell r="Z382">
            <v>96607.54</v>
          </cell>
          <cell r="AA382">
            <v>99720.51</v>
          </cell>
          <cell r="AB382">
            <v>102507.39</v>
          </cell>
          <cell r="AC382">
            <v>79743.55</v>
          </cell>
          <cell r="AD382">
            <v>82082.539999999994</v>
          </cell>
          <cell r="AE382">
            <v>85190.36</v>
          </cell>
        </row>
        <row r="383">
          <cell r="B383">
            <v>4</v>
          </cell>
          <cell r="C383" t="str">
            <v>ITAÚ SECURITIES SERVICES</v>
          </cell>
          <cell r="D383">
            <v>56615</v>
          </cell>
          <cell r="E383">
            <v>56665</v>
          </cell>
          <cell r="F383">
            <v>57882</v>
          </cell>
          <cell r="G383">
            <v>58210</v>
          </cell>
          <cell r="H383">
            <v>58547</v>
          </cell>
          <cell r="I383">
            <v>59066</v>
          </cell>
          <cell r="J383">
            <v>59542</v>
          </cell>
          <cell r="K383">
            <v>59837.73</v>
          </cell>
          <cell r="L383">
            <v>60496</v>
          </cell>
          <cell r="M383">
            <v>60370</v>
          </cell>
          <cell r="N383">
            <v>60384.639999999999</v>
          </cell>
          <cell r="O383">
            <v>60566</v>
          </cell>
          <cell r="P383">
            <v>61100.34</v>
          </cell>
          <cell r="Q383">
            <v>61274</v>
          </cell>
          <cell r="R383">
            <v>56392</v>
          </cell>
          <cell r="S383">
            <v>56832</v>
          </cell>
          <cell r="T383">
            <v>56893</v>
          </cell>
          <cell r="U383">
            <v>57111.54</v>
          </cell>
          <cell r="V383">
            <v>56854.83</v>
          </cell>
          <cell r="W383">
            <v>56874</v>
          </cell>
          <cell r="X383">
            <v>57160</v>
          </cell>
          <cell r="Y383">
            <v>57328</v>
          </cell>
          <cell r="Z383">
            <v>57704</v>
          </cell>
          <cell r="AA383">
            <v>59630.48</v>
          </cell>
          <cell r="AB383">
            <v>59868</v>
          </cell>
          <cell r="AC383">
            <v>59469</v>
          </cell>
          <cell r="AD383">
            <v>59391</v>
          </cell>
          <cell r="AE383">
            <v>59733</v>
          </cell>
        </row>
        <row r="384">
          <cell r="B384">
            <v>6</v>
          </cell>
          <cell r="C384" t="str">
            <v>FIDUCIARIA COLMENA</v>
          </cell>
          <cell r="D384">
            <v>12095.78</v>
          </cell>
          <cell r="E384">
            <v>12136.91</v>
          </cell>
          <cell r="F384">
            <v>11491.84</v>
          </cell>
          <cell r="G384">
            <v>11469.41</v>
          </cell>
          <cell r="H384">
            <v>11510.68</v>
          </cell>
          <cell r="I384">
            <v>11601.52</v>
          </cell>
          <cell r="J384">
            <v>11740.92</v>
          </cell>
          <cell r="K384">
            <v>11863.69</v>
          </cell>
          <cell r="L384">
            <v>12022.11</v>
          </cell>
          <cell r="M384">
            <v>12188.87</v>
          </cell>
          <cell r="N384">
            <v>12289.72</v>
          </cell>
          <cell r="O384">
            <v>12658.12</v>
          </cell>
          <cell r="P384">
            <v>12794.48</v>
          </cell>
          <cell r="Q384">
            <v>12975.49</v>
          </cell>
          <cell r="R384">
            <v>13080.99</v>
          </cell>
          <cell r="S384">
            <v>13200.04</v>
          </cell>
          <cell r="T384">
            <v>13264.74</v>
          </cell>
          <cell r="U384">
            <v>13363.86</v>
          </cell>
          <cell r="V384">
            <v>13441.13</v>
          </cell>
          <cell r="W384">
            <v>13618.56</v>
          </cell>
          <cell r="X384">
            <v>12650.29</v>
          </cell>
          <cell r="Y384">
            <v>12824.64</v>
          </cell>
          <cell r="Z384">
            <v>13026.39</v>
          </cell>
          <cell r="AA384">
            <v>13413.35</v>
          </cell>
          <cell r="AB384">
            <v>13542.76</v>
          </cell>
          <cell r="AC384">
            <v>13650.09</v>
          </cell>
          <cell r="AD384">
            <v>13781.39</v>
          </cell>
          <cell r="AE384">
            <v>14031.21</v>
          </cell>
        </row>
        <row r="385">
          <cell r="B385">
            <v>7</v>
          </cell>
          <cell r="C385" t="str">
            <v>OLD MUTUAL FIDUCIARIA</v>
          </cell>
          <cell r="D385">
            <v>179959.98</v>
          </cell>
          <cell r="E385">
            <v>179215.12</v>
          </cell>
          <cell r="F385">
            <v>162769.73000000001</v>
          </cell>
          <cell r="G385">
            <v>166751.25</v>
          </cell>
          <cell r="H385">
            <v>170227.92</v>
          </cell>
          <cell r="I385">
            <v>173636.14</v>
          </cell>
          <cell r="J385">
            <v>176468.3</v>
          </cell>
          <cell r="K385">
            <v>180125.94</v>
          </cell>
          <cell r="L385">
            <v>182389.76000000001</v>
          </cell>
          <cell r="M385">
            <v>184790.82</v>
          </cell>
          <cell r="N385">
            <v>187757.76</v>
          </cell>
          <cell r="O385">
            <v>192045.07</v>
          </cell>
          <cell r="P385">
            <v>194873.5</v>
          </cell>
          <cell r="Q385">
            <v>196243.08</v>
          </cell>
          <cell r="R385">
            <v>174785.73</v>
          </cell>
          <cell r="S385">
            <v>177172.37</v>
          </cell>
          <cell r="T385">
            <v>180211.95</v>
          </cell>
          <cell r="U385">
            <v>183036.66</v>
          </cell>
          <cell r="V385">
            <v>185538.96</v>
          </cell>
          <cell r="W385">
            <v>188009.12</v>
          </cell>
          <cell r="X385">
            <v>191223.03</v>
          </cell>
          <cell r="Y385">
            <v>193859.62</v>
          </cell>
          <cell r="Z385">
            <v>197062.02</v>
          </cell>
          <cell r="AA385">
            <v>200642.15</v>
          </cell>
          <cell r="AB385">
            <v>203567.61</v>
          </cell>
          <cell r="AC385">
            <v>206438.8</v>
          </cell>
          <cell r="AD385">
            <v>176290.78</v>
          </cell>
          <cell r="AE385">
            <v>175933.45</v>
          </cell>
        </row>
        <row r="386">
          <cell r="B386">
            <v>12</v>
          </cell>
          <cell r="C386" t="str">
            <v>FIDUCIARIA LA PREVISORA</v>
          </cell>
          <cell r="D386">
            <v>239253.05</v>
          </cell>
          <cell r="E386">
            <v>239863.57</v>
          </cell>
          <cell r="F386">
            <v>215896.04</v>
          </cell>
          <cell r="G386">
            <v>217704.85</v>
          </cell>
          <cell r="H386">
            <v>222460.62</v>
          </cell>
          <cell r="I386">
            <v>223514.95</v>
          </cell>
          <cell r="J386">
            <v>229170</v>
          </cell>
          <cell r="K386">
            <v>230940.77</v>
          </cell>
          <cell r="L386">
            <v>236974</v>
          </cell>
          <cell r="M386">
            <v>237884.71</v>
          </cell>
          <cell r="N386">
            <v>242097.4</v>
          </cell>
          <cell r="O386">
            <v>245656.16</v>
          </cell>
          <cell r="P386">
            <v>247195</v>
          </cell>
          <cell r="Q386">
            <v>246252</v>
          </cell>
          <cell r="R386">
            <v>250420</v>
          </cell>
          <cell r="S386">
            <v>219358.33</v>
          </cell>
          <cell r="T386">
            <v>225773.58</v>
          </cell>
          <cell r="U386">
            <v>227864</v>
          </cell>
          <cell r="V386">
            <v>235604.99</v>
          </cell>
          <cell r="W386">
            <v>232577.26</v>
          </cell>
          <cell r="X386">
            <v>237669.85</v>
          </cell>
          <cell r="Y386">
            <v>236788.12</v>
          </cell>
          <cell r="Z386">
            <v>242062.09</v>
          </cell>
          <cell r="AA386">
            <v>249542.07</v>
          </cell>
          <cell r="AB386">
            <v>251414.14</v>
          </cell>
          <cell r="AC386">
            <v>251334</v>
          </cell>
          <cell r="AD386">
            <v>257355.24</v>
          </cell>
          <cell r="AE386">
            <v>259374.14</v>
          </cell>
        </row>
        <row r="387">
          <cell r="B387">
            <v>15</v>
          </cell>
          <cell r="C387" t="str">
            <v>FIDUCIARIA FIDUCOR</v>
          </cell>
        </row>
        <row r="388">
          <cell r="B388">
            <v>16</v>
          </cell>
          <cell r="C388" t="str">
            <v>ALIANZA FIDUCIARIA</v>
          </cell>
          <cell r="D388">
            <v>81169.490000000005</v>
          </cell>
          <cell r="E388">
            <v>83488.56</v>
          </cell>
          <cell r="F388">
            <v>85997.71</v>
          </cell>
          <cell r="G388">
            <v>61554.73</v>
          </cell>
          <cell r="H388">
            <v>64382</v>
          </cell>
          <cell r="I388">
            <v>66791</v>
          </cell>
          <cell r="J388">
            <v>69784</v>
          </cell>
          <cell r="K388">
            <v>73700</v>
          </cell>
          <cell r="L388">
            <v>76414</v>
          </cell>
          <cell r="M388">
            <v>79305</v>
          </cell>
          <cell r="N388">
            <v>82172</v>
          </cell>
          <cell r="O388">
            <v>89152</v>
          </cell>
          <cell r="P388">
            <v>92443</v>
          </cell>
          <cell r="Q388">
            <v>95543</v>
          </cell>
          <cell r="R388">
            <v>99390</v>
          </cell>
          <cell r="S388">
            <v>102815</v>
          </cell>
          <cell r="T388">
            <v>69398</v>
          </cell>
          <cell r="U388">
            <v>72878</v>
          </cell>
          <cell r="V388">
            <v>87248</v>
          </cell>
          <cell r="W388">
            <v>100868</v>
          </cell>
          <cell r="X388">
            <v>104645</v>
          </cell>
          <cell r="Y388">
            <v>108257</v>
          </cell>
          <cell r="Z388">
            <v>111168</v>
          </cell>
          <cell r="AA388">
            <v>122771</v>
          </cell>
          <cell r="AB388">
            <v>126103</v>
          </cell>
          <cell r="AC388">
            <v>129350</v>
          </cell>
          <cell r="AD388">
            <v>88177</v>
          </cell>
          <cell r="AE388">
            <v>91418</v>
          </cell>
        </row>
        <row r="389">
          <cell r="B389">
            <v>18</v>
          </cell>
          <cell r="C389" t="str">
            <v>FIDUCIARIA POPULAR</v>
          </cell>
          <cell r="D389">
            <v>54393.5</v>
          </cell>
          <cell r="E389">
            <v>54579.67</v>
          </cell>
          <cell r="F389">
            <v>54348.72</v>
          </cell>
          <cell r="G389">
            <v>54734.41</v>
          </cell>
          <cell r="H389">
            <v>55003.8</v>
          </cell>
          <cell r="I389">
            <v>55499.360000000001</v>
          </cell>
          <cell r="J389">
            <v>55958.93</v>
          </cell>
          <cell r="K389">
            <v>56165.95</v>
          </cell>
          <cell r="L389">
            <v>56715.78</v>
          </cell>
          <cell r="M389">
            <v>56937.08</v>
          </cell>
          <cell r="N389">
            <v>57173.45</v>
          </cell>
          <cell r="O389">
            <v>57346.64</v>
          </cell>
          <cell r="P389">
            <v>57667.67</v>
          </cell>
          <cell r="Q389">
            <v>57937.9</v>
          </cell>
          <cell r="R389">
            <v>54716.959999999999</v>
          </cell>
          <cell r="S389">
            <v>55082.9</v>
          </cell>
          <cell r="T389">
            <v>55396.27</v>
          </cell>
          <cell r="U389">
            <v>55610.41</v>
          </cell>
          <cell r="V389">
            <v>55316.33</v>
          </cell>
          <cell r="W389">
            <v>55434.22</v>
          </cell>
          <cell r="X389">
            <v>55566.7</v>
          </cell>
          <cell r="Y389">
            <v>55650.45</v>
          </cell>
          <cell r="Z389">
            <v>55882.97</v>
          </cell>
          <cell r="AA389">
            <v>56119.32</v>
          </cell>
          <cell r="AB389">
            <v>56542.02</v>
          </cell>
          <cell r="AC389">
            <v>56659.08</v>
          </cell>
          <cell r="AD389">
            <v>54558.21</v>
          </cell>
          <cell r="AE389">
            <v>54848.480000000003</v>
          </cell>
        </row>
        <row r="390">
          <cell r="B390">
            <v>19</v>
          </cell>
          <cell r="C390" t="str">
            <v>FIDUCAFE</v>
          </cell>
        </row>
        <row r="391">
          <cell r="B391">
            <v>20</v>
          </cell>
          <cell r="C391" t="str">
            <v>FIDUCIARIA CORFICOLOMBIANA</v>
          </cell>
          <cell r="D391">
            <v>48932.639999999999</v>
          </cell>
          <cell r="E391">
            <v>49356.05</v>
          </cell>
          <cell r="F391">
            <v>48063.11</v>
          </cell>
          <cell r="G391">
            <v>49393.03</v>
          </cell>
          <cell r="H391">
            <v>50428.959999999999</v>
          </cell>
          <cell r="I391">
            <v>52595.56</v>
          </cell>
          <cell r="J391">
            <v>53049.17</v>
          </cell>
          <cell r="K391">
            <v>54201.31</v>
          </cell>
          <cell r="L391">
            <v>58747.5</v>
          </cell>
          <cell r="M391">
            <v>59432.57</v>
          </cell>
          <cell r="N391">
            <v>60378.95</v>
          </cell>
          <cell r="O391">
            <v>61436.24</v>
          </cell>
          <cell r="P391">
            <v>65115.86</v>
          </cell>
          <cell r="Q391">
            <v>65836.23</v>
          </cell>
          <cell r="R391">
            <v>54695.62</v>
          </cell>
          <cell r="S391">
            <v>56466.01</v>
          </cell>
          <cell r="T391">
            <v>57853.87</v>
          </cell>
          <cell r="U391">
            <v>60128.45</v>
          </cell>
          <cell r="V391">
            <v>60549.9</v>
          </cell>
          <cell r="W391">
            <v>61536.15</v>
          </cell>
          <cell r="X391">
            <v>62402.25</v>
          </cell>
          <cell r="Y391">
            <v>63208.52</v>
          </cell>
          <cell r="Z391">
            <v>64420.3</v>
          </cell>
          <cell r="AA391">
            <v>61009.22</v>
          </cell>
          <cell r="AB391">
            <v>61747.41</v>
          </cell>
          <cell r="AC391">
            <v>65751.320000000007</v>
          </cell>
          <cell r="AD391">
            <v>54199.44</v>
          </cell>
          <cell r="AE391">
            <v>54998.45</v>
          </cell>
        </row>
        <row r="392">
          <cell r="B392">
            <v>21</v>
          </cell>
          <cell r="C392" t="str">
            <v>FIDUCIARIA DE OCCIDENTE</v>
          </cell>
          <cell r="D392">
            <v>195905.53</v>
          </cell>
          <cell r="E392">
            <v>183524.94</v>
          </cell>
          <cell r="F392">
            <v>198189.56</v>
          </cell>
          <cell r="G392">
            <v>192127.26</v>
          </cell>
          <cell r="H392">
            <v>196429.14</v>
          </cell>
          <cell r="I392">
            <v>199352.65</v>
          </cell>
          <cell r="J392">
            <v>201616.88</v>
          </cell>
          <cell r="K392">
            <v>218753.06</v>
          </cell>
          <cell r="L392">
            <v>207623.03</v>
          </cell>
          <cell r="M392">
            <v>210603.28</v>
          </cell>
          <cell r="N392">
            <v>213731.08</v>
          </cell>
          <cell r="O392">
            <v>217254.26</v>
          </cell>
          <cell r="P392">
            <v>220519.2</v>
          </cell>
          <cell r="Q392">
            <v>224995.37</v>
          </cell>
          <cell r="R392">
            <v>235962.67</v>
          </cell>
          <cell r="S392">
            <v>226537.15</v>
          </cell>
          <cell r="T392">
            <v>232912.49</v>
          </cell>
          <cell r="U392">
            <v>199026.89</v>
          </cell>
          <cell r="V392">
            <v>202807.98</v>
          </cell>
          <cell r="W392">
            <v>206099.71</v>
          </cell>
          <cell r="X392">
            <v>209332.28</v>
          </cell>
          <cell r="Y392">
            <v>213191.46</v>
          </cell>
          <cell r="Z392">
            <v>217231.32</v>
          </cell>
          <cell r="AA392">
            <v>219938.29</v>
          </cell>
          <cell r="AB392">
            <v>223144.18</v>
          </cell>
          <cell r="AC392">
            <v>225990.55</v>
          </cell>
          <cell r="AD392">
            <v>224568.74</v>
          </cell>
          <cell r="AE392">
            <v>224322.82</v>
          </cell>
        </row>
        <row r="393">
          <cell r="B393">
            <v>22</v>
          </cell>
          <cell r="C393" t="str">
            <v>FIDUCIARIA BOGOTA</v>
          </cell>
          <cell r="D393">
            <v>273387.78999999998</v>
          </cell>
          <cell r="E393">
            <v>278396.05</v>
          </cell>
          <cell r="F393">
            <v>294437.32</v>
          </cell>
          <cell r="G393">
            <v>295955.96000000002</v>
          </cell>
          <cell r="H393">
            <v>303620.96999999997</v>
          </cell>
          <cell r="I393">
            <v>312117.2</v>
          </cell>
          <cell r="J393">
            <v>318909.44</v>
          </cell>
          <cell r="K393">
            <v>269873.21000000002</v>
          </cell>
          <cell r="L393">
            <v>268428.86</v>
          </cell>
          <cell r="M393">
            <v>274966.31</v>
          </cell>
          <cell r="N393">
            <v>278781.40999999997</v>
          </cell>
          <cell r="O393">
            <v>283638.8</v>
          </cell>
          <cell r="P393">
            <v>290236.90999999997</v>
          </cell>
          <cell r="Q393">
            <v>297350.98</v>
          </cell>
          <cell r="R393">
            <v>281708.49</v>
          </cell>
          <cell r="S393">
            <v>277143.33</v>
          </cell>
          <cell r="T393">
            <v>281392.34000000003</v>
          </cell>
          <cell r="U393">
            <v>265619.92</v>
          </cell>
          <cell r="V393">
            <v>272825.05</v>
          </cell>
          <cell r="W393">
            <v>279513.86</v>
          </cell>
          <cell r="X393">
            <v>286660.09000000003</v>
          </cell>
          <cell r="Y393">
            <v>294933.74</v>
          </cell>
          <cell r="Z393">
            <v>302813.19</v>
          </cell>
          <cell r="AA393">
            <v>309705.59999999998</v>
          </cell>
          <cell r="AB393">
            <v>317716.46999999997</v>
          </cell>
          <cell r="AC393">
            <v>324860.23</v>
          </cell>
          <cell r="AD393">
            <v>284608.15999999997</v>
          </cell>
          <cell r="AE393">
            <v>275537.87</v>
          </cell>
        </row>
        <row r="394">
          <cell r="B394">
            <v>23</v>
          </cell>
          <cell r="C394" t="str">
            <v>ITAÚ ASSET MANAGEMENT</v>
          </cell>
          <cell r="D394">
            <v>59379.1</v>
          </cell>
          <cell r="E394">
            <v>60376.47</v>
          </cell>
          <cell r="F394">
            <v>61643.69</v>
          </cell>
          <cell r="G394">
            <v>62944.27</v>
          </cell>
          <cell r="H394">
            <v>63862.1</v>
          </cell>
          <cell r="I394">
            <v>65037.68</v>
          </cell>
          <cell r="J394">
            <v>66425.77</v>
          </cell>
          <cell r="K394">
            <v>67631.92</v>
          </cell>
          <cell r="L394">
            <v>68932</v>
          </cell>
          <cell r="M394">
            <v>69803.47</v>
          </cell>
          <cell r="N394">
            <v>70777</v>
          </cell>
          <cell r="O394">
            <v>72413.460000000006</v>
          </cell>
          <cell r="P394">
            <v>73987.81</v>
          </cell>
          <cell r="Q394">
            <v>75191.19</v>
          </cell>
          <cell r="R394">
            <v>69654.94</v>
          </cell>
          <cell r="S394">
            <v>70987</v>
          </cell>
          <cell r="T394">
            <v>72744</v>
          </cell>
          <cell r="U394">
            <v>74124</v>
          </cell>
          <cell r="V394">
            <v>74891</v>
          </cell>
          <cell r="W394">
            <v>75830</v>
          </cell>
          <cell r="X394">
            <v>76842</v>
          </cell>
          <cell r="Y394">
            <v>78026</v>
          </cell>
          <cell r="Z394">
            <v>79253</v>
          </cell>
          <cell r="AA394">
            <v>79231</v>
          </cell>
          <cell r="AB394">
            <v>80816</v>
          </cell>
          <cell r="AC394">
            <v>81611</v>
          </cell>
          <cell r="AD394">
            <v>69438</v>
          </cell>
          <cell r="AE394">
            <v>70389</v>
          </cell>
        </row>
        <row r="395">
          <cell r="B395">
            <v>24</v>
          </cell>
          <cell r="C395" t="str">
            <v>CITITRUST COLOMBIA</v>
          </cell>
          <cell r="D395">
            <v>102573.88</v>
          </cell>
          <cell r="E395">
            <v>106425.93</v>
          </cell>
          <cell r="F395">
            <v>108502.53</v>
          </cell>
          <cell r="G395">
            <v>115130.1</v>
          </cell>
          <cell r="H395">
            <v>119347.51</v>
          </cell>
          <cell r="I395">
            <v>123121.5</v>
          </cell>
          <cell r="J395">
            <v>127531.1</v>
          </cell>
          <cell r="K395">
            <v>130973.92</v>
          </cell>
          <cell r="L395">
            <v>134427.16</v>
          </cell>
          <cell r="M395">
            <v>137835.31</v>
          </cell>
          <cell r="N395">
            <v>85338.29</v>
          </cell>
          <cell r="O395">
            <v>89958.64</v>
          </cell>
          <cell r="P395">
            <v>94603.86</v>
          </cell>
          <cell r="Q395">
            <v>100997.27</v>
          </cell>
          <cell r="R395">
            <v>106116.95</v>
          </cell>
          <cell r="S395">
            <v>111459.35</v>
          </cell>
          <cell r="T395">
            <v>115428.1</v>
          </cell>
          <cell r="U395">
            <v>120149.2</v>
          </cell>
          <cell r="V395">
            <v>124251.67</v>
          </cell>
          <cell r="W395">
            <v>128047.53</v>
          </cell>
          <cell r="X395">
            <v>132304.48000000001</v>
          </cell>
          <cell r="Y395">
            <v>137220.64000000001</v>
          </cell>
          <cell r="Z395">
            <v>141049.57999999999</v>
          </cell>
          <cell r="AA395">
            <v>145307.12</v>
          </cell>
          <cell r="AB395">
            <v>149961.95000000001</v>
          </cell>
          <cell r="AC395">
            <v>155433.73000000001</v>
          </cell>
          <cell r="AD395">
            <v>160428.39000000001</v>
          </cell>
          <cell r="AE395">
            <v>167300.75</v>
          </cell>
        </row>
        <row r="396">
          <cell r="B396">
            <v>25</v>
          </cell>
          <cell r="C396" t="str">
            <v>FIDUCIARIA COLPATRIA</v>
          </cell>
          <cell r="D396">
            <v>34496.519999999997</v>
          </cell>
          <cell r="E396">
            <v>35459.43</v>
          </cell>
          <cell r="F396">
            <v>27771.119999999999</v>
          </cell>
          <cell r="G396">
            <v>28730.23</v>
          </cell>
          <cell r="H396">
            <v>29427.18</v>
          </cell>
          <cell r="I396">
            <v>30220.33</v>
          </cell>
          <cell r="J396">
            <v>31218.959999999999</v>
          </cell>
          <cell r="K396">
            <v>31938.77</v>
          </cell>
          <cell r="L396">
            <v>32730.67</v>
          </cell>
          <cell r="M396">
            <v>34180.58</v>
          </cell>
          <cell r="N396">
            <v>35351.33</v>
          </cell>
          <cell r="O396">
            <v>36988.19</v>
          </cell>
          <cell r="P396">
            <v>38395.089999999997</v>
          </cell>
          <cell r="Q396">
            <v>40146.559999999998</v>
          </cell>
          <cell r="R396">
            <v>29256.91</v>
          </cell>
          <cell r="S396">
            <v>30146.94</v>
          </cell>
          <cell r="T396">
            <v>31467.85</v>
          </cell>
          <cell r="U396">
            <v>32635.39</v>
          </cell>
          <cell r="V396">
            <v>33504.800000000003</v>
          </cell>
          <cell r="W396">
            <v>34240.61</v>
          </cell>
          <cell r="X396">
            <v>35204.57</v>
          </cell>
          <cell r="Y396">
            <v>36165.51</v>
          </cell>
          <cell r="Z396">
            <v>37326.39</v>
          </cell>
          <cell r="AA396">
            <v>38067.49</v>
          </cell>
          <cell r="AB396">
            <v>39493.300000000003</v>
          </cell>
          <cell r="AC396">
            <v>40434.29</v>
          </cell>
          <cell r="AD396">
            <v>28923.83</v>
          </cell>
          <cell r="AE396">
            <v>29892.69</v>
          </cell>
        </row>
        <row r="397">
          <cell r="B397">
            <v>27</v>
          </cell>
          <cell r="C397" t="str">
            <v>FIDUCIARIA GNB</v>
          </cell>
        </row>
        <row r="398">
          <cell r="B398">
            <v>31</v>
          </cell>
          <cell r="C398" t="str">
            <v>FIDUCIARIA BANCOLOMBIA</v>
          </cell>
          <cell r="D398">
            <v>288435.96999999997</v>
          </cell>
          <cell r="E398">
            <v>294685.46999999997</v>
          </cell>
          <cell r="F398">
            <v>232434.58</v>
          </cell>
          <cell r="G398">
            <v>255073.53</v>
          </cell>
          <cell r="H398">
            <v>261098.64</v>
          </cell>
          <cell r="I398">
            <v>268146.71000000002</v>
          </cell>
          <cell r="J398">
            <v>275807.28000000003</v>
          </cell>
          <cell r="K398">
            <v>292908.69</v>
          </cell>
          <cell r="L398">
            <v>299438.25</v>
          </cell>
          <cell r="M398">
            <v>307030.08</v>
          </cell>
          <cell r="N398">
            <v>315037.05</v>
          </cell>
          <cell r="O398">
            <v>321280.95</v>
          </cell>
          <cell r="P398">
            <v>329447.26</v>
          </cell>
          <cell r="Q398">
            <v>355848.36</v>
          </cell>
          <cell r="R398">
            <v>324842.76</v>
          </cell>
          <cell r="S398">
            <v>334195.39</v>
          </cell>
          <cell r="T398">
            <v>337460.68</v>
          </cell>
          <cell r="U398">
            <v>344012.37</v>
          </cell>
          <cell r="V398">
            <v>363121.3</v>
          </cell>
          <cell r="W398">
            <v>368963.61</v>
          </cell>
          <cell r="X398">
            <v>367150.83</v>
          </cell>
          <cell r="Y398">
            <v>375193.13</v>
          </cell>
          <cell r="Z398">
            <v>386015.24</v>
          </cell>
          <cell r="AA398">
            <v>402666.62</v>
          </cell>
          <cell r="AB398">
            <v>410991.76</v>
          </cell>
          <cell r="AC398">
            <v>463037.27</v>
          </cell>
          <cell r="AD398">
            <v>417071.72</v>
          </cell>
          <cell r="AE398">
            <v>428885.2</v>
          </cell>
        </row>
        <row r="399">
          <cell r="B399">
            <v>33</v>
          </cell>
          <cell r="C399" t="str">
            <v>ACCION FIDUCIARIA</v>
          </cell>
          <cell r="D399">
            <v>21524.73</v>
          </cell>
          <cell r="E399">
            <v>22425.119999999999</v>
          </cell>
          <cell r="F399">
            <v>16548.52</v>
          </cell>
          <cell r="G399">
            <v>17601.77</v>
          </cell>
          <cell r="H399">
            <v>18655.12</v>
          </cell>
          <cell r="I399">
            <v>19613.63</v>
          </cell>
          <cell r="J399">
            <v>20723.52</v>
          </cell>
          <cell r="K399">
            <v>21877.11</v>
          </cell>
          <cell r="L399">
            <v>22553.91</v>
          </cell>
          <cell r="M399">
            <v>22889.46</v>
          </cell>
          <cell r="N399">
            <v>23837.47</v>
          </cell>
          <cell r="O399">
            <v>24935.919999999998</v>
          </cell>
          <cell r="P399">
            <v>25942.98</v>
          </cell>
          <cell r="Q399">
            <v>27118.799999999999</v>
          </cell>
          <cell r="R399">
            <v>28495.759999999998</v>
          </cell>
          <cell r="S399">
            <v>29560.560000000001</v>
          </cell>
          <cell r="T399">
            <v>30667.47</v>
          </cell>
          <cell r="U399">
            <v>31604.639999999999</v>
          </cell>
          <cell r="V399">
            <v>33228.839999999997</v>
          </cell>
        </row>
        <row r="400">
          <cell r="B400">
            <v>34</v>
          </cell>
          <cell r="C400" t="str">
            <v>FIDUCIARIA GNB SUDAMERIS</v>
          </cell>
          <cell r="D400">
            <v>46814</v>
          </cell>
          <cell r="E400">
            <v>47149</v>
          </cell>
          <cell r="F400">
            <v>47904</v>
          </cell>
          <cell r="G400">
            <v>48633</v>
          </cell>
          <cell r="H400">
            <v>49018</v>
          </cell>
          <cell r="I400">
            <v>49775</v>
          </cell>
          <cell r="J400">
            <v>50387</v>
          </cell>
          <cell r="K400">
            <v>50809</v>
          </cell>
          <cell r="L400">
            <v>50809</v>
          </cell>
          <cell r="M400">
            <v>52185</v>
          </cell>
          <cell r="N400">
            <v>52577</v>
          </cell>
          <cell r="O400">
            <v>53518</v>
          </cell>
          <cell r="P400">
            <v>54221</v>
          </cell>
          <cell r="Q400">
            <v>54765</v>
          </cell>
          <cell r="R400">
            <v>48515</v>
          </cell>
          <cell r="S400">
            <v>49228</v>
          </cell>
          <cell r="T400">
            <v>49741</v>
          </cell>
          <cell r="U400">
            <v>50197</v>
          </cell>
          <cell r="V400">
            <v>50581</v>
          </cell>
          <cell r="W400">
            <v>51218</v>
          </cell>
          <cell r="X400">
            <v>51717</v>
          </cell>
          <cell r="Y400">
            <v>52259</v>
          </cell>
          <cell r="Z400">
            <v>52865</v>
          </cell>
          <cell r="AA400">
            <v>57818</v>
          </cell>
          <cell r="AB400">
            <v>58491</v>
          </cell>
          <cell r="AC400">
            <v>58511</v>
          </cell>
          <cell r="AD400">
            <v>47893</v>
          </cell>
          <cell r="AE400">
            <v>48562</v>
          </cell>
        </row>
        <row r="401">
          <cell r="B401">
            <v>38</v>
          </cell>
          <cell r="C401" t="str">
            <v>FIDUCIARIA CENTRAL</v>
          </cell>
          <cell r="D401">
            <v>15206.72</v>
          </cell>
          <cell r="E401">
            <v>14857.33</v>
          </cell>
          <cell r="F401">
            <v>15200.61</v>
          </cell>
          <cell r="G401">
            <v>14918.95</v>
          </cell>
          <cell r="H401">
            <v>15350.13</v>
          </cell>
          <cell r="I401">
            <v>15078.94</v>
          </cell>
          <cell r="J401">
            <v>15078.94</v>
          </cell>
          <cell r="K401">
            <v>15300.72</v>
          </cell>
          <cell r="L401">
            <v>15582.76</v>
          </cell>
          <cell r="M401">
            <v>15555.89</v>
          </cell>
          <cell r="N401">
            <v>15816.83</v>
          </cell>
          <cell r="O401">
            <v>16033.77</v>
          </cell>
          <cell r="P401">
            <v>15886.21</v>
          </cell>
          <cell r="Q401">
            <v>15632.12</v>
          </cell>
          <cell r="R401">
            <v>16031.91</v>
          </cell>
          <cell r="S401">
            <v>15816.99</v>
          </cell>
          <cell r="T401">
            <v>16224.92</v>
          </cell>
          <cell r="U401">
            <v>16327.76</v>
          </cell>
          <cell r="V401">
            <v>16555.8</v>
          </cell>
          <cell r="W401">
            <v>16232.66</v>
          </cell>
          <cell r="X401">
            <v>16476.599999999999</v>
          </cell>
          <cell r="Y401">
            <v>16227.56</v>
          </cell>
          <cell r="Z401">
            <v>16407.79</v>
          </cell>
          <cell r="AA401">
            <v>17083.2</v>
          </cell>
          <cell r="AB401">
            <v>17008.150000000001</v>
          </cell>
          <cell r="AC401">
            <v>16977.560000000001</v>
          </cell>
          <cell r="AD401">
            <v>17403.46</v>
          </cell>
          <cell r="AE401">
            <v>17278.849999999999</v>
          </cell>
        </row>
        <row r="402">
          <cell r="B402">
            <v>39</v>
          </cell>
          <cell r="C402" t="str">
            <v>FIDUAGRARIA</v>
          </cell>
          <cell r="D402">
            <v>32100.39</v>
          </cell>
          <cell r="E402">
            <v>32700.65</v>
          </cell>
          <cell r="F402">
            <v>33441.17</v>
          </cell>
          <cell r="G402">
            <v>33601.01</v>
          </cell>
          <cell r="H402">
            <v>30897.89</v>
          </cell>
          <cell r="I402">
            <v>31512.16</v>
          </cell>
          <cell r="J402">
            <v>32151.69</v>
          </cell>
          <cell r="K402">
            <v>33088.83</v>
          </cell>
          <cell r="L402">
            <v>33797.03</v>
          </cell>
          <cell r="M402">
            <v>34355.71</v>
          </cell>
          <cell r="N402">
            <v>35012.949999999997</v>
          </cell>
          <cell r="O402">
            <v>35689.18</v>
          </cell>
          <cell r="P402">
            <v>36354.69</v>
          </cell>
          <cell r="Q402">
            <v>37164.660000000003</v>
          </cell>
          <cell r="R402">
            <v>37410.15</v>
          </cell>
          <cell r="S402">
            <v>37930.720000000001</v>
          </cell>
          <cell r="T402">
            <v>38646.75</v>
          </cell>
          <cell r="U402">
            <v>39184.519999999997</v>
          </cell>
          <cell r="V402">
            <v>40452.879999999997</v>
          </cell>
          <cell r="W402">
            <v>40965.14</v>
          </cell>
          <cell r="X402">
            <v>41457.870000000003</v>
          </cell>
          <cell r="Y402">
            <v>42090.93</v>
          </cell>
          <cell r="Z402">
            <v>41484.230000000003</v>
          </cell>
          <cell r="AA402">
            <v>43140.5</v>
          </cell>
          <cell r="AB402">
            <v>44278.97</v>
          </cell>
          <cell r="AC402">
            <v>45066.28</v>
          </cell>
          <cell r="AD402">
            <v>39743.449999999997</v>
          </cell>
          <cell r="AE402">
            <v>40103.040000000001</v>
          </cell>
        </row>
        <row r="403">
          <cell r="B403">
            <v>40</v>
          </cell>
          <cell r="C403" t="str">
            <v>FIDUCOLDEX</v>
          </cell>
          <cell r="D403">
            <v>52148.31</v>
          </cell>
          <cell r="E403">
            <v>52576.35</v>
          </cell>
          <cell r="F403">
            <v>53538.1</v>
          </cell>
          <cell r="G403">
            <v>53411.44</v>
          </cell>
          <cell r="H403">
            <v>54036.61</v>
          </cell>
          <cell r="I403">
            <v>54315.27</v>
          </cell>
          <cell r="J403">
            <v>55574.48</v>
          </cell>
          <cell r="K403">
            <v>55309.91</v>
          </cell>
          <cell r="L403">
            <v>56445.5</v>
          </cell>
          <cell r="M403">
            <v>56320.72</v>
          </cell>
          <cell r="N403">
            <v>57080.68</v>
          </cell>
          <cell r="O403">
            <v>55579.85</v>
          </cell>
          <cell r="P403">
            <v>55625.38</v>
          </cell>
          <cell r="Q403">
            <v>54783.26</v>
          </cell>
          <cell r="R403">
            <v>56133.29</v>
          </cell>
          <cell r="S403">
            <v>51438.65</v>
          </cell>
          <cell r="T403">
            <v>52287.01</v>
          </cell>
          <cell r="U403">
            <v>52235.41</v>
          </cell>
          <cell r="V403">
            <v>53115.41</v>
          </cell>
          <cell r="W403">
            <v>52745.83</v>
          </cell>
          <cell r="X403">
            <v>53882.83</v>
          </cell>
          <cell r="Y403">
            <v>53623.71</v>
          </cell>
          <cell r="Z403">
            <v>54684.49</v>
          </cell>
          <cell r="AA403">
            <v>56805.599999999999</v>
          </cell>
          <cell r="AB403">
            <v>56664.26</v>
          </cell>
          <cell r="AC403">
            <v>56137.23</v>
          </cell>
          <cell r="AD403">
            <v>57978.55</v>
          </cell>
          <cell r="AE403">
            <v>52880.2</v>
          </cell>
        </row>
        <row r="404">
          <cell r="B404">
            <v>42</v>
          </cell>
          <cell r="C404" t="str">
            <v>FIDUCIARIA DAVIVIENDA</v>
          </cell>
          <cell r="D404">
            <v>139321.45000000001</v>
          </cell>
          <cell r="E404">
            <v>141373.76999999999</v>
          </cell>
          <cell r="F404">
            <v>129556.3</v>
          </cell>
          <cell r="G404">
            <v>132461.06</v>
          </cell>
          <cell r="H404">
            <v>135684.19</v>
          </cell>
          <cell r="I404">
            <v>174121.86</v>
          </cell>
          <cell r="J404">
            <v>177155.27</v>
          </cell>
          <cell r="K404">
            <v>180171.53</v>
          </cell>
          <cell r="L404">
            <v>184297.55</v>
          </cell>
          <cell r="M404">
            <v>187686.53</v>
          </cell>
          <cell r="N404">
            <v>190809.25</v>
          </cell>
          <cell r="O404">
            <v>193211.39</v>
          </cell>
          <cell r="P404">
            <v>196257.72</v>
          </cell>
          <cell r="Q404">
            <v>199183.83</v>
          </cell>
          <cell r="R404">
            <v>174603.25</v>
          </cell>
          <cell r="S404">
            <v>177712.5</v>
          </cell>
          <cell r="T404">
            <v>181847.14</v>
          </cell>
          <cell r="U404">
            <v>184927.91</v>
          </cell>
          <cell r="V404">
            <v>188070.87</v>
          </cell>
          <cell r="W404">
            <v>191289.11</v>
          </cell>
          <cell r="X404">
            <v>195032.66</v>
          </cell>
          <cell r="Y404">
            <v>198577.57</v>
          </cell>
          <cell r="Z404">
            <v>202688.6</v>
          </cell>
          <cell r="AA404">
            <v>206618.93</v>
          </cell>
          <cell r="AB404">
            <v>210117.37</v>
          </cell>
          <cell r="AC404">
            <v>212710.9</v>
          </cell>
          <cell r="AD404">
            <v>187105.99</v>
          </cell>
          <cell r="AE404">
            <v>191792.86</v>
          </cell>
        </row>
        <row r="405">
          <cell r="B405">
            <v>49</v>
          </cell>
          <cell r="C405" t="str">
            <v>FIDUPETROL</v>
          </cell>
        </row>
        <row r="406">
          <cell r="B406">
            <v>56</v>
          </cell>
          <cell r="C406" t="str">
            <v>FIDUCIARIA COLSEGUROS</v>
          </cell>
        </row>
        <row r="407">
          <cell r="B407">
            <v>57</v>
          </cell>
          <cell r="C407" t="str">
            <v>FIDUPAIS</v>
          </cell>
        </row>
        <row r="408">
          <cell r="B408">
            <v>58</v>
          </cell>
          <cell r="C408" t="str">
            <v>GESTION FIDUCIARIA</v>
          </cell>
          <cell r="D408">
            <v>7277.85</v>
          </cell>
          <cell r="E408">
            <v>7365.26</v>
          </cell>
          <cell r="F408">
            <v>7125.79</v>
          </cell>
          <cell r="G408">
            <v>6941.76</v>
          </cell>
          <cell r="H408">
            <v>6968.46</v>
          </cell>
          <cell r="I408">
            <v>6566.2</v>
          </cell>
          <cell r="J408">
            <v>6483.19</v>
          </cell>
          <cell r="K408">
            <v>6309.36</v>
          </cell>
          <cell r="L408">
            <v>6148.31</v>
          </cell>
          <cell r="M408">
            <v>6557.83</v>
          </cell>
          <cell r="N408">
            <v>6546.99</v>
          </cell>
          <cell r="O408">
            <v>6934.75</v>
          </cell>
          <cell r="P408">
            <v>6798.67</v>
          </cell>
          <cell r="Q408">
            <v>6800.09</v>
          </cell>
          <cell r="R408">
            <v>7216.41</v>
          </cell>
          <cell r="S408">
            <v>8338.4</v>
          </cell>
          <cell r="T408">
            <v>8276.74</v>
          </cell>
          <cell r="U408">
            <v>8095.74</v>
          </cell>
          <cell r="V408">
            <v>7896.61</v>
          </cell>
          <cell r="W408">
            <v>7663.97</v>
          </cell>
          <cell r="X408">
            <v>7437.17</v>
          </cell>
          <cell r="Y408">
            <v>7503.23</v>
          </cell>
          <cell r="Z408">
            <v>7402.27</v>
          </cell>
          <cell r="AA408">
            <v>7298.87</v>
          </cell>
        </row>
        <row r="409">
          <cell r="B409">
            <v>59</v>
          </cell>
          <cell r="C409" t="str">
            <v>CREDICORP CAPITAL FIDUCIARIA</v>
          </cell>
          <cell r="G409">
            <v>11786.71</v>
          </cell>
          <cell r="H409">
            <v>12123.64</v>
          </cell>
          <cell r="I409">
            <v>12486.21</v>
          </cell>
          <cell r="J409">
            <v>12917.28</v>
          </cell>
          <cell r="K409">
            <v>13361.76</v>
          </cell>
          <cell r="L409">
            <v>13807.57</v>
          </cell>
          <cell r="M409">
            <v>14138.2</v>
          </cell>
          <cell r="N409">
            <v>14643.79</v>
          </cell>
          <cell r="O409">
            <v>14645.86</v>
          </cell>
          <cell r="P409">
            <v>15089.38</v>
          </cell>
          <cell r="Q409">
            <v>15622.49</v>
          </cell>
          <cell r="R409">
            <v>16017.15</v>
          </cell>
          <cell r="S409">
            <v>16490.07</v>
          </cell>
          <cell r="T409">
            <v>16868.36</v>
          </cell>
          <cell r="U409">
            <v>17412.55</v>
          </cell>
          <cell r="V409">
            <v>17898.3</v>
          </cell>
          <cell r="W409">
            <v>18329.53</v>
          </cell>
          <cell r="X409">
            <v>18430.39</v>
          </cell>
          <cell r="Y409">
            <v>18719.8</v>
          </cell>
          <cell r="Z409">
            <v>19123.3</v>
          </cell>
          <cell r="AA409">
            <v>19457.8</v>
          </cell>
          <cell r="AB409">
            <v>20268.16</v>
          </cell>
          <cell r="AC409">
            <v>20523.560000000001</v>
          </cell>
          <cell r="AD409">
            <v>16490.07</v>
          </cell>
          <cell r="AE409">
            <v>20697.82</v>
          </cell>
        </row>
        <row r="410">
          <cell r="B410">
            <v>60</v>
          </cell>
          <cell r="C410" t="str">
            <v>FIDUCIARIA BNP PARIBAS</v>
          </cell>
          <cell r="D410">
            <v>7041.74</v>
          </cell>
          <cell r="E410">
            <v>6835.53</v>
          </cell>
          <cell r="F410">
            <v>6511.37</v>
          </cell>
          <cell r="G410">
            <v>6476.95</v>
          </cell>
          <cell r="H410">
            <v>10340.65</v>
          </cell>
          <cell r="I410">
            <v>10108.030000000001</v>
          </cell>
          <cell r="J410">
            <v>9922.5300000000007</v>
          </cell>
          <cell r="K410">
            <v>9514.31</v>
          </cell>
          <cell r="L410">
            <v>9412.31</v>
          </cell>
          <cell r="M410">
            <v>9191.14</v>
          </cell>
          <cell r="N410">
            <v>9183.01</v>
          </cell>
          <cell r="O410">
            <v>8665.74</v>
          </cell>
          <cell r="P410">
            <v>8532.48</v>
          </cell>
          <cell r="Q410">
            <v>8057.78</v>
          </cell>
          <cell r="R410">
            <v>7753.64</v>
          </cell>
          <cell r="S410">
            <v>7545.52</v>
          </cell>
          <cell r="T410">
            <v>7281.97</v>
          </cell>
          <cell r="U410">
            <v>7077.47</v>
          </cell>
          <cell r="V410">
            <v>14833.81</v>
          </cell>
          <cell r="W410">
            <v>14895.75</v>
          </cell>
          <cell r="X410">
            <v>14710.05</v>
          </cell>
          <cell r="Y410">
            <v>14384.69</v>
          </cell>
          <cell r="Z410">
            <v>14194.69</v>
          </cell>
          <cell r="AA410">
            <v>14480.22</v>
          </cell>
          <cell r="AB410">
            <v>14326.94</v>
          </cell>
          <cell r="AC410">
            <v>14154.63</v>
          </cell>
          <cell r="AD410">
            <v>14148</v>
          </cell>
          <cell r="AE410">
            <v>14160.27</v>
          </cell>
        </row>
        <row r="411">
          <cell r="B411">
            <v>61</v>
          </cell>
          <cell r="C411" t="str">
            <v>FIDUCIARIA BTG PACTUAL</v>
          </cell>
          <cell r="D411">
            <v>13462.49</v>
          </cell>
          <cell r="E411">
            <v>13565.26</v>
          </cell>
          <cell r="F411">
            <v>13526.68</v>
          </cell>
          <cell r="G411">
            <v>13433.16</v>
          </cell>
          <cell r="H411">
            <v>13596.08</v>
          </cell>
          <cell r="I411">
            <v>13557.92</v>
          </cell>
          <cell r="J411">
            <v>13459.94</v>
          </cell>
          <cell r="K411">
            <v>13362.85</v>
          </cell>
          <cell r="L411">
            <v>13284.21</v>
          </cell>
          <cell r="M411">
            <v>13235.28</v>
          </cell>
          <cell r="N411">
            <v>13029.9</v>
          </cell>
          <cell r="O411">
            <v>12548.38</v>
          </cell>
          <cell r="P411">
            <v>12445.52</v>
          </cell>
          <cell r="Q411">
            <v>12373.09</v>
          </cell>
          <cell r="R411">
            <v>12235.34</v>
          </cell>
          <cell r="S411">
            <v>12158.57</v>
          </cell>
          <cell r="T411">
            <v>12106.14</v>
          </cell>
          <cell r="U411">
            <v>12022.28</v>
          </cell>
          <cell r="V411">
            <v>11975.42</v>
          </cell>
          <cell r="W411">
            <v>11944.94</v>
          </cell>
          <cell r="X411">
            <v>11882.57</v>
          </cell>
          <cell r="Y411">
            <v>11943.35</v>
          </cell>
          <cell r="Z411">
            <v>11938.3</v>
          </cell>
          <cell r="AA411">
            <v>11203.14</v>
          </cell>
          <cell r="AB411">
            <v>11119.67</v>
          </cell>
          <cell r="AC411">
            <v>11065.15</v>
          </cell>
          <cell r="AD411">
            <v>10946.59</v>
          </cell>
          <cell r="AE411">
            <v>10946.59</v>
          </cell>
        </row>
        <row r="412">
          <cell r="B412">
            <v>62</v>
          </cell>
          <cell r="C412" t="str">
            <v>FIDUCIARIA COOMEVA</v>
          </cell>
          <cell r="R412">
            <v>9135.66</v>
          </cell>
          <cell r="S412">
            <v>9653.93</v>
          </cell>
          <cell r="T412">
            <v>9191.39</v>
          </cell>
          <cell r="U412">
            <v>9432.9699999999993</v>
          </cell>
          <cell r="V412">
            <v>9475.67</v>
          </cell>
          <cell r="W412">
            <v>9518.17</v>
          </cell>
          <cell r="Y412">
            <v>9471.24</v>
          </cell>
          <cell r="Z412">
            <v>9805.8700000000008</v>
          </cell>
          <cell r="AA412">
            <v>9736.58</v>
          </cell>
          <cell r="AB412">
            <v>9650</v>
          </cell>
          <cell r="AC412">
            <v>9585.8799999999992</v>
          </cell>
          <cell r="AD412">
            <v>9506.01</v>
          </cell>
          <cell r="AE412">
            <v>9354.65</v>
          </cell>
        </row>
        <row r="413">
          <cell r="B413">
            <v>63</v>
          </cell>
          <cell r="C413" t="str">
            <v>FIDUCIARIA RENTA 4 GLOBAL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_indice" displayName="Tabla_indice" ref="C9:E31" totalsRowShown="0" headerRowDxfId="23" dataDxfId="22" tableBorderDxfId="21">
  <autoFilter ref="C9:E31" xr:uid="{00000000-0009-0000-0100-000002000000}"/>
  <tableColumns count="3">
    <tableColumn id="1" xr3:uid="{00000000-0010-0000-0000-000001000000}" name="Tema" dataDxfId="20"/>
    <tableColumn id="2" xr3:uid="{00000000-0010-0000-0000-000002000000}" name="Nombre Reporte" dataDxfId="19"/>
    <tableColumn id="3" xr3:uid="{00000000-0010-0000-0000-000003000000}" name="Nombre Hoja" dataDxfId="18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20"/>
  <sheetViews>
    <sheetView showGridLines="0" zoomScale="130" zoomScaleNormal="130" workbookViewId="0">
      <selection activeCell="F13" sqref="F13"/>
    </sheetView>
  </sheetViews>
  <sheetFormatPr baseColWidth="10" defaultColWidth="0" defaultRowHeight="14.4" zeroHeight="1" x14ac:dyDescent="0.3"/>
  <cols>
    <col min="1" max="1" width="2.6640625" style="155" customWidth="1"/>
    <col min="2" max="2" width="3.6640625" style="155" customWidth="1"/>
    <col min="3" max="4" width="11.5546875" style="155" customWidth="1"/>
    <col min="5" max="5" width="21.5546875" style="155" bestFit="1" customWidth="1"/>
    <col min="6" max="7" width="11.5546875" style="155" customWidth="1"/>
    <col min="8" max="8" width="3.6640625" style="155" customWidth="1"/>
    <col min="9" max="9" width="3" style="155" customWidth="1"/>
    <col min="10" max="11" width="3" style="155" hidden="1" customWidth="1"/>
    <col min="12" max="16384" width="11.5546875" style="155" hidden="1"/>
  </cols>
  <sheetData>
    <row r="1" spans="1:9" x14ac:dyDescent="0.3">
      <c r="A1" s="154"/>
      <c r="B1" s="154"/>
      <c r="C1" s="154"/>
      <c r="D1" s="154"/>
      <c r="E1" s="154"/>
      <c r="F1" s="154"/>
      <c r="G1" s="154"/>
      <c r="H1" s="154"/>
      <c r="I1" s="154"/>
    </row>
    <row r="2" spans="1:9" x14ac:dyDescent="0.3">
      <c r="A2" s="154"/>
      <c r="B2" s="156"/>
      <c r="C2" s="157"/>
      <c r="D2" s="157"/>
      <c r="E2" s="157"/>
      <c r="F2" s="157"/>
      <c r="G2" s="157"/>
      <c r="H2" s="158"/>
      <c r="I2" s="154"/>
    </row>
    <row r="3" spans="1:9" x14ac:dyDescent="0.3">
      <c r="A3" s="154"/>
      <c r="B3" s="159"/>
      <c r="C3" s="160"/>
      <c r="D3" s="160"/>
      <c r="E3" s="160"/>
      <c r="F3" s="160"/>
      <c r="G3" s="160"/>
      <c r="H3" s="161"/>
      <c r="I3" s="154"/>
    </row>
    <row r="4" spans="1:9" x14ac:dyDescent="0.3">
      <c r="A4" s="154"/>
      <c r="B4" s="159"/>
      <c r="C4" s="160"/>
      <c r="D4" s="160"/>
      <c r="E4" s="160"/>
      <c r="F4" s="160"/>
      <c r="G4" s="160"/>
      <c r="H4" s="161"/>
      <c r="I4" s="154"/>
    </row>
    <row r="5" spans="1:9" x14ac:dyDescent="0.3">
      <c r="A5" s="154"/>
      <c r="B5" s="159"/>
      <c r="C5" s="160"/>
      <c r="D5" s="160"/>
      <c r="E5" s="160"/>
      <c r="F5" s="160"/>
      <c r="G5" s="160"/>
      <c r="H5" s="161"/>
      <c r="I5" s="154"/>
    </row>
    <row r="6" spans="1:9" x14ac:dyDescent="0.3">
      <c r="A6" s="154"/>
      <c r="B6" s="159"/>
      <c r="C6" s="160"/>
      <c r="D6" s="160"/>
      <c r="E6" s="160"/>
      <c r="F6" s="160"/>
      <c r="G6" s="160"/>
      <c r="H6" s="161"/>
      <c r="I6" s="154"/>
    </row>
    <row r="7" spans="1:9" x14ac:dyDescent="0.3">
      <c r="A7" s="154"/>
      <c r="B7" s="159"/>
      <c r="C7" s="160"/>
      <c r="D7" s="160"/>
      <c r="E7" s="160"/>
      <c r="F7" s="160"/>
      <c r="G7" s="160"/>
      <c r="H7" s="161"/>
      <c r="I7" s="154"/>
    </row>
    <row r="8" spans="1:9" x14ac:dyDescent="0.3">
      <c r="A8" s="154"/>
      <c r="B8" s="159"/>
      <c r="C8" s="160"/>
      <c r="D8" s="160"/>
      <c r="E8" s="160"/>
      <c r="F8" s="160"/>
      <c r="G8" s="160"/>
      <c r="H8" s="161"/>
      <c r="I8" s="154"/>
    </row>
    <row r="9" spans="1:9" ht="15" thickBot="1" x14ac:dyDescent="0.35">
      <c r="A9" s="154"/>
      <c r="B9" s="159"/>
      <c r="C9" s="162"/>
      <c r="D9" s="162"/>
      <c r="E9" s="162"/>
      <c r="F9" s="162"/>
      <c r="G9" s="162"/>
      <c r="H9" s="161"/>
      <c r="I9" s="154"/>
    </row>
    <row r="10" spans="1:9" ht="15" thickTop="1" x14ac:dyDescent="0.3">
      <c r="A10" s="154"/>
      <c r="B10" s="159"/>
      <c r="C10" s="314" t="s">
        <v>1</v>
      </c>
      <c r="D10" s="314"/>
      <c r="E10" s="314"/>
      <c r="F10" s="314"/>
      <c r="G10" s="314"/>
      <c r="H10" s="161"/>
      <c r="I10" s="154"/>
    </row>
    <row r="11" spans="1:9" x14ac:dyDescent="0.3">
      <c r="A11" s="154"/>
      <c r="B11" s="159"/>
      <c r="C11" s="163"/>
      <c r="D11" s="163"/>
      <c r="E11" s="164" t="s">
        <v>0</v>
      </c>
      <c r="F11" s="165"/>
      <c r="G11" s="165"/>
      <c r="H11" s="161"/>
      <c r="I11" s="154"/>
    </row>
    <row r="12" spans="1:9" x14ac:dyDescent="0.3">
      <c r="A12" s="154"/>
      <c r="B12" s="159"/>
      <c r="C12" s="165"/>
      <c r="D12" s="163"/>
      <c r="E12" s="215" t="s">
        <v>229</v>
      </c>
      <c r="F12" s="165"/>
      <c r="G12" s="165"/>
      <c r="H12" s="161"/>
      <c r="I12" s="154"/>
    </row>
    <row r="13" spans="1:9" x14ac:dyDescent="0.3">
      <c r="A13" s="154"/>
      <c r="B13" s="159"/>
      <c r="C13" s="160"/>
      <c r="D13" s="160"/>
      <c r="E13" s="160"/>
      <c r="F13" s="160"/>
      <c r="G13" s="160"/>
      <c r="H13" s="161"/>
      <c r="I13" s="154"/>
    </row>
    <row r="14" spans="1:9" x14ac:dyDescent="0.3">
      <c r="A14" s="154"/>
      <c r="B14" s="159"/>
      <c r="C14" s="216" t="s">
        <v>230</v>
      </c>
      <c r="D14" s="160"/>
      <c r="E14" s="160"/>
      <c r="F14" s="160"/>
      <c r="G14" s="160"/>
      <c r="H14" s="161"/>
      <c r="I14" s="154"/>
    </row>
    <row r="15" spans="1:9" x14ac:dyDescent="0.3">
      <c r="A15" s="154"/>
      <c r="B15" s="159"/>
      <c r="C15" s="216" t="s">
        <v>231</v>
      </c>
      <c r="D15" s="160"/>
      <c r="E15" s="160"/>
      <c r="F15" s="160"/>
      <c r="G15" s="160"/>
      <c r="H15" s="161"/>
      <c r="I15" s="154"/>
    </row>
    <row r="16" spans="1:9" x14ac:dyDescent="0.3">
      <c r="A16" s="154"/>
      <c r="B16" s="166"/>
      <c r="C16" s="167"/>
      <c r="D16" s="167"/>
      <c r="E16" s="167"/>
      <c r="F16" s="167"/>
      <c r="G16" s="167"/>
      <c r="H16" s="168"/>
      <c r="I16" s="154"/>
    </row>
    <row r="17" spans="1:9" x14ac:dyDescent="0.3">
      <c r="A17" s="169"/>
      <c r="B17" s="169"/>
      <c r="C17" s="169"/>
      <c r="D17" s="169"/>
      <c r="E17" s="169"/>
      <c r="F17" s="169"/>
      <c r="G17" s="169"/>
      <c r="H17" s="169"/>
      <c r="I17" s="169"/>
    </row>
    <row r="18" spans="1:9" hidden="1" x14ac:dyDescent="0.3"/>
    <row r="19" spans="1:9" hidden="1" x14ac:dyDescent="0.3"/>
    <row r="20" spans="1:9" hidden="1" x14ac:dyDescent="0.3"/>
  </sheetData>
  <sheetProtection algorithmName="SHA-512" hashValue="unXSzGPHJBpXV5+H03JGXIyKuS6a3DzHfjwYDPQLpA8LEYfogG4MuUE3Y36iK7xzKMM7vefPmoo31fMu168ZyQ==" saltValue="PxRL/HqjJtXofy3lo5GuKA==" spinCount="100000" sheet="1" objects="1" scenarios="1" selectLockedCells="1"/>
  <mergeCells count="1">
    <mergeCell ref="C10:G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2:BQ39"/>
  <sheetViews>
    <sheetView showGridLines="0" topLeftCell="S1" zoomScale="85" zoomScaleNormal="85" workbookViewId="0">
      <pane ySplit="8" topLeftCell="A9" activePane="bottomLeft" state="frozen"/>
      <selection pane="bottomLeft" activeCell="AB31" sqref="AB31"/>
    </sheetView>
  </sheetViews>
  <sheetFormatPr baseColWidth="10" defaultColWidth="0" defaultRowHeight="14.4" customHeight="1" x14ac:dyDescent="0.3"/>
  <cols>
    <col min="1" max="1" width="3.88671875" style="217" customWidth="1"/>
    <col min="2" max="2" width="17.33203125" style="217" customWidth="1"/>
    <col min="3" max="3" width="61.33203125" style="217" bestFit="1" customWidth="1"/>
    <col min="4" max="6" width="12.33203125" style="217" customWidth="1"/>
    <col min="7" max="7" width="11.5546875" style="217" customWidth="1"/>
    <col min="8" max="8" width="4.109375" style="217" bestFit="1" customWidth="1"/>
    <col min="9" max="9" width="29.33203125" style="217" customWidth="1"/>
    <col min="10" max="12" width="13.33203125" style="217" bestFit="1" customWidth="1"/>
    <col min="13" max="13" width="11.6640625" style="217" bestFit="1" customWidth="1"/>
    <col min="14" max="14" width="14.109375" style="217" bestFit="1" customWidth="1"/>
    <col min="15" max="15" width="8.33203125" style="217" bestFit="1" customWidth="1"/>
    <col min="16" max="16" width="8.33203125" style="219" customWidth="1"/>
    <col min="17" max="17" width="4.33203125" style="219" bestFit="1" customWidth="1"/>
    <col min="18" max="18" width="28.88671875" style="219" bestFit="1" customWidth="1"/>
    <col min="19" max="21" width="13.33203125" style="219" bestFit="1" customWidth="1"/>
    <col min="22" max="22" width="11.6640625" style="219" bestFit="1" customWidth="1"/>
    <col min="23" max="23" width="14.33203125" style="219" bestFit="1" customWidth="1"/>
    <col min="24" max="24" width="8.6640625" style="219" customWidth="1"/>
    <col min="25" max="25" width="8.33203125" style="219" customWidth="1"/>
    <col min="26" max="26" width="4.33203125" style="219" bestFit="1" customWidth="1"/>
    <col min="27" max="27" width="28.88671875" style="219" bestFit="1" customWidth="1"/>
    <col min="28" max="30" width="13.33203125" style="219" bestFit="1" customWidth="1"/>
    <col min="31" max="31" width="11.6640625" style="219" bestFit="1" customWidth="1"/>
    <col min="32" max="32" width="14.33203125" style="219" bestFit="1" customWidth="1"/>
    <col min="33" max="33" width="9" style="219" customWidth="1"/>
    <col min="34" max="34" width="8.33203125" style="219" customWidth="1"/>
    <col min="35" max="35" width="4.109375" style="217" bestFit="1" customWidth="1"/>
    <col min="36" max="36" width="29.33203125" style="217" bestFit="1" customWidth="1"/>
    <col min="37" max="40" width="11.6640625" style="217" bestFit="1" customWidth="1"/>
    <col min="41" max="41" width="14.109375" style="217" bestFit="1" customWidth="1"/>
    <col min="42" max="42" width="8.33203125" style="217" bestFit="1" customWidth="1"/>
    <col min="43" max="43" width="9.6640625" style="217" customWidth="1"/>
    <col min="44" max="69" width="0" style="217" hidden="1" customWidth="1"/>
    <col min="70" max="16384" width="9.6640625" style="217" hidden="1"/>
  </cols>
  <sheetData>
    <row r="2" spans="2:42" ht="14.4" customHeight="1" x14ac:dyDescent="0.3">
      <c r="C2" s="218" t="s">
        <v>2</v>
      </c>
    </row>
    <row r="3" spans="2:42" ht="15.6" x14ac:dyDescent="0.3">
      <c r="C3" s="218" t="s">
        <v>1</v>
      </c>
      <c r="D3" s="220"/>
      <c r="E3" s="220"/>
      <c r="F3" s="220"/>
    </row>
    <row r="4" spans="2:42" ht="16.2" thickBot="1" x14ac:dyDescent="0.35">
      <c r="B4" s="221"/>
      <c r="C4" s="222" t="s">
        <v>3</v>
      </c>
      <c r="D4" s="223"/>
      <c r="E4" s="223"/>
      <c r="F4" s="223"/>
      <c r="G4" s="221"/>
      <c r="H4" s="221"/>
      <c r="I4" s="221"/>
      <c r="J4" s="221"/>
      <c r="K4" s="221"/>
      <c r="L4" s="221"/>
      <c r="M4" s="221"/>
      <c r="N4" s="221"/>
      <c r="O4" s="221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1"/>
      <c r="AJ4" s="221"/>
      <c r="AK4" s="221"/>
      <c r="AL4" s="221"/>
      <c r="AM4" s="221"/>
      <c r="AN4" s="221"/>
      <c r="AO4" s="221"/>
      <c r="AP4" s="221"/>
    </row>
    <row r="5" spans="2:42" ht="15" thickTop="1" x14ac:dyDescent="0.3">
      <c r="B5" s="225"/>
      <c r="C5" s="225"/>
      <c r="D5" s="220"/>
      <c r="E5" s="220"/>
      <c r="F5" s="220"/>
    </row>
    <row r="6" spans="2:42" ht="14.4" customHeight="1" x14ac:dyDescent="0.3">
      <c r="B6" s="225"/>
      <c r="C6" s="226" t="s">
        <v>54</v>
      </c>
      <c r="D6" s="220"/>
      <c r="E6" s="220"/>
      <c r="F6" s="220"/>
      <c r="H6" s="341" t="s">
        <v>102</v>
      </c>
      <c r="I6" s="342"/>
      <c r="J6" s="342"/>
      <c r="K6" s="342"/>
      <c r="L6" s="342"/>
      <c r="M6" s="342"/>
      <c r="N6" s="342"/>
      <c r="O6" s="343"/>
      <c r="P6" s="227"/>
      <c r="Q6" s="341" t="s">
        <v>186</v>
      </c>
      <c r="R6" s="342"/>
      <c r="S6" s="342"/>
      <c r="T6" s="342"/>
      <c r="U6" s="342"/>
      <c r="V6" s="342"/>
      <c r="W6" s="342"/>
      <c r="X6" s="343"/>
      <c r="Y6" s="227"/>
      <c r="Z6" s="341" t="s">
        <v>187</v>
      </c>
      <c r="AA6" s="342"/>
      <c r="AB6" s="342"/>
      <c r="AC6" s="342"/>
      <c r="AD6" s="342"/>
      <c r="AE6" s="342"/>
      <c r="AF6" s="342"/>
      <c r="AG6" s="343"/>
      <c r="AH6" s="227"/>
      <c r="AI6" s="341" t="s">
        <v>192</v>
      </c>
      <c r="AJ6" s="342"/>
      <c r="AK6" s="342"/>
      <c r="AL6" s="342"/>
      <c r="AM6" s="342"/>
      <c r="AN6" s="342"/>
      <c r="AO6" s="342"/>
      <c r="AP6" s="343"/>
    </row>
    <row r="7" spans="2:42" ht="14.4" customHeight="1" x14ac:dyDescent="0.3">
      <c r="Q7" s="217"/>
      <c r="R7" s="217"/>
      <c r="S7" s="217"/>
      <c r="T7" s="217"/>
      <c r="U7" s="217"/>
      <c r="V7" s="217"/>
      <c r="W7" s="217"/>
      <c r="X7" s="217"/>
      <c r="Z7" s="217"/>
      <c r="AA7" s="217"/>
      <c r="AB7" s="217"/>
      <c r="AC7" s="217"/>
      <c r="AD7" s="217"/>
      <c r="AE7" s="217"/>
      <c r="AF7" s="217"/>
      <c r="AG7" s="217"/>
    </row>
    <row r="8" spans="2:42" x14ac:dyDescent="0.3">
      <c r="C8" s="228" t="s">
        <v>29</v>
      </c>
      <c r="D8" s="229">
        <v>42855</v>
      </c>
      <c r="E8" s="229">
        <v>43220</v>
      </c>
      <c r="F8" s="95" t="s">
        <v>241</v>
      </c>
      <c r="H8" s="344" t="s">
        <v>39</v>
      </c>
      <c r="I8" s="345"/>
      <c r="J8" s="230">
        <v>42855</v>
      </c>
      <c r="K8" s="230">
        <v>43189</v>
      </c>
      <c r="L8" s="230">
        <v>43220</v>
      </c>
      <c r="M8" s="230" t="s">
        <v>40</v>
      </c>
      <c r="N8" s="230" t="s">
        <v>41</v>
      </c>
      <c r="O8" s="230" t="s">
        <v>42</v>
      </c>
      <c r="P8" s="231"/>
      <c r="Q8" s="348" t="s">
        <v>39</v>
      </c>
      <c r="R8" s="348"/>
      <c r="S8" s="232">
        <v>42855</v>
      </c>
      <c r="T8" s="232">
        <v>43189</v>
      </c>
      <c r="U8" s="232">
        <v>43220</v>
      </c>
      <c r="V8" s="232" t="s">
        <v>40</v>
      </c>
      <c r="W8" s="232" t="s">
        <v>41</v>
      </c>
      <c r="X8" s="232" t="s">
        <v>42</v>
      </c>
      <c r="Y8" s="217"/>
      <c r="Z8" s="344" t="s">
        <v>39</v>
      </c>
      <c r="AA8" s="345"/>
      <c r="AB8" s="230">
        <v>42855</v>
      </c>
      <c r="AC8" s="230">
        <v>43189</v>
      </c>
      <c r="AD8" s="230">
        <v>43220</v>
      </c>
      <c r="AE8" s="230" t="s">
        <v>40</v>
      </c>
      <c r="AF8" s="230" t="s">
        <v>41</v>
      </c>
      <c r="AG8" s="230" t="s">
        <v>42</v>
      </c>
      <c r="AH8" s="217"/>
      <c r="AI8" s="344" t="s">
        <v>39</v>
      </c>
      <c r="AJ8" s="345"/>
      <c r="AK8" s="230">
        <v>42855</v>
      </c>
      <c r="AL8" s="230">
        <v>43189</v>
      </c>
      <c r="AM8" s="230">
        <v>43220</v>
      </c>
      <c r="AN8" s="230" t="s">
        <v>40</v>
      </c>
      <c r="AO8" s="230" t="s">
        <v>41</v>
      </c>
      <c r="AP8" s="230" t="s">
        <v>42</v>
      </c>
    </row>
    <row r="9" spans="2:42" x14ac:dyDescent="0.3">
      <c r="C9" s="233" t="s">
        <v>55</v>
      </c>
      <c r="D9" s="234">
        <v>1091188.24990182</v>
      </c>
      <c r="E9" s="234">
        <v>984281.56999999983</v>
      </c>
      <c r="F9" s="291">
        <v>-9.7972719108219031E-2</v>
      </c>
      <c r="H9" s="235">
        <v>1</v>
      </c>
      <c r="I9" s="236" t="s">
        <v>58</v>
      </c>
      <c r="J9" s="237">
        <v>14501765.789999999</v>
      </c>
      <c r="K9" s="237">
        <v>16162277.439999999</v>
      </c>
      <c r="L9" s="237">
        <v>16493898.710000001</v>
      </c>
      <c r="M9" s="238">
        <v>0.13737174829934973</v>
      </c>
      <c r="N9" s="238">
        <v>2.0518226545181761E-2</v>
      </c>
      <c r="O9" s="239">
        <v>0.3102504423612733</v>
      </c>
      <c r="P9" s="217"/>
      <c r="Q9" s="235">
        <v>1</v>
      </c>
      <c r="R9" s="236" t="s">
        <v>57</v>
      </c>
      <c r="S9" s="237">
        <v>5412076.0199999996</v>
      </c>
      <c r="T9" s="237">
        <v>6073357.0099999998</v>
      </c>
      <c r="U9" s="237">
        <v>5814577.8200000003</v>
      </c>
      <c r="V9" s="238">
        <v>7.4371054381457302E-2</v>
      </c>
      <c r="W9" s="238">
        <v>-4.2608921157427426E-2</v>
      </c>
      <c r="X9" s="239">
        <v>0.45130555325863286</v>
      </c>
      <c r="Y9" s="217"/>
      <c r="Z9" s="235">
        <v>1</v>
      </c>
      <c r="AA9" s="236" t="s">
        <v>58</v>
      </c>
      <c r="AB9" s="237">
        <v>18825524.05799548</v>
      </c>
      <c r="AC9" s="237">
        <v>21240209.927086599</v>
      </c>
      <c r="AD9" s="237">
        <v>21704244.800000001</v>
      </c>
      <c r="AE9" s="238">
        <v>0.15291583560362487</v>
      </c>
      <c r="AF9" s="238">
        <v>2.1847000312442244E-2</v>
      </c>
      <c r="AG9" s="239">
        <v>0.32861777813186593</v>
      </c>
      <c r="AH9" s="217"/>
      <c r="AI9" s="235">
        <v>1</v>
      </c>
      <c r="AJ9" s="236" t="s">
        <v>57</v>
      </c>
      <c r="AK9" s="237">
        <v>80550.324462880002</v>
      </c>
      <c r="AL9" s="237">
        <v>168176.06040598001</v>
      </c>
      <c r="AM9" s="237">
        <v>259705.36</v>
      </c>
      <c r="AN9" s="238">
        <v>2.2241379750081576</v>
      </c>
      <c r="AO9" s="238">
        <v>0.54424690037967727</v>
      </c>
      <c r="AP9" s="239">
        <v>0.26385271035807367</v>
      </c>
    </row>
    <row r="10" spans="2:42" x14ac:dyDescent="0.3">
      <c r="C10" s="233" t="s">
        <v>56</v>
      </c>
      <c r="D10" s="234">
        <v>261578.96139772004</v>
      </c>
      <c r="E10" s="234">
        <v>483134.43999999977</v>
      </c>
      <c r="F10" s="291">
        <v>0.84699272991383179</v>
      </c>
      <c r="H10" s="235">
        <v>2</v>
      </c>
      <c r="I10" s="236" t="s">
        <v>62</v>
      </c>
      <c r="J10" s="237">
        <v>8690814.0500000007</v>
      </c>
      <c r="K10" s="237">
        <v>8356052.7199999997</v>
      </c>
      <c r="L10" s="237">
        <v>8515525.1799999997</v>
      </c>
      <c r="M10" s="238">
        <v>-2.0169442009865701E-2</v>
      </c>
      <c r="N10" s="238">
        <v>1.9084664176221233E-2</v>
      </c>
      <c r="O10" s="239">
        <v>0.160177135829735</v>
      </c>
      <c r="P10" s="217"/>
      <c r="Q10" s="235">
        <v>2</v>
      </c>
      <c r="R10" s="236" t="s">
        <v>58</v>
      </c>
      <c r="S10" s="237">
        <v>4323758.26</v>
      </c>
      <c r="T10" s="237">
        <v>5077932.4800000004</v>
      </c>
      <c r="U10" s="237">
        <v>5210346.09</v>
      </c>
      <c r="V10" s="238">
        <v>0.20505027725578717</v>
      </c>
      <c r="W10" s="238">
        <v>2.6076284102146907E-2</v>
      </c>
      <c r="X10" s="239">
        <v>0.4044073701667999</v>
      </c>
      <c r="Y10" s="217"/>
      <c r="Z10" s="235">
        <v>2</v>
      </c>
      <c r="AA10" s="236" t="s">
        <v>57</v>
      </c>
      <c r="AB10" s="237">
        <v>9957009.3108530715</v>
      </c>
      <c r="AC10" s="237">
        <v>11405519.122881191</v>
      </c>
      <c r="AD10" s="237">
        <v>10706572.98</v>
      </c>
      <c r="AE10" s="238">
        <v>7.5280000826142723E-2</v>
      </c>
      <c r="AF10" s="238">
        <v>-6.1281396782633002E-2</v>
      </c>
      <c r="AG10" s="239">
        <v>0.16210516682406156</v>
      </c>
      <c r="AH10" s="217"/>
      <c r="AI10" s="235">
        <v>2</v>
      </c>
      <c r="AJ10" s="236" t="s">
        <v>58</v>
      </c>
      <c r="AK10" s="237">
        <v>360185.11403707002</v>
      </c>
      <c r="AL10" s="285">
        <v>162072.81660389999</v>
      </c>
      <c r="AM10" s="237">
        <v>235712.44</v>
      </c>
      <c r="AN10" s="238">
        <v>-0.34557972882871379</v>
      </c>
      <c r="AO10" s="238">
        <v>0.45436134781363458</v>
      </c>
      <c r="AP10" s="239">
        <v>0.23947663675141251</v>
      </c>
    </row>
    <row r="11" spans="2:42" x14ac:dyDescent="0.3">
      <c r="B11" s="240"/>
      <c r="C11" s="281" t="s">
        <v>224</v>
      </c>
      <c r="H11" s="235">
        <v>3</v>
      </c>
      <c r="I11" s="236" t="s">
        <v>57</v>
      </c>
      <c r="J11" s="237">
        <v>4544933.29</v>
      </c>
      <c r="K11" s="237">
        <v>5332162.12</v>
      </c>
      <c r="L11" s="237">
        <v>4891995.16</v>
      </c>
      <c r="M11" s="238">
        <v>7.6362368346224896E-2</v>
      </c>
      <c r="N11" s="238">
        <v>-8.2549433061874011E-2</v>
      </c>
      <c r="O11" s="239">
        <v>9.2018490540324641E-2</v>
      </c>
      <c r="P11" s="217"/>
      <c r="Q11" s="235">
        <v>3</v>
      </c>
      <c r="R11" s="236" t="s">
        <v>60</v>
      </c>
      <c r="S11" s="237">
        <v>586477.19999999995</v>
      </c>
      <c r="T11" s="237">
        <v>881463.45</v>
      </c>
      <c r="U11" s="237">
        <v>881357</v>
      </c>
      <c r="V11" s="238">
        <v>0.50279840375721352</v>
      </c>
      <c r="W11" s="238">
        <v>-1.2076507539815484E-4</v>
      </c>
      <c r="X11" s="239">
        <v>6.8407599109812728E-2</v>
      </c>
      <c r="Y11" s="217"/>
      <c r="Z11" s="235">
        <v>3</v>
      </c>
      <c r="AA11" s="236" t="s">
        <v>62</v>
      </c>
      <c r="AB11" s="237">
        <v>8690814.0456198603</v>
      </c>
      <c r="AC11" s="237">
        <v>8356052.7195915198</v>
      </c>
      <c r="AD11" s="237">
        <v>8515525.1799999997</v>
      </c>
      <c r="AE11" s="238">
        <v>-2.0169441516034503E-2</v>
      </c>
      <c r="AF11" s="238">
        <v>1.9084664226038495E-2</v>
      </c>
      <c r="AG11" s="239">
        <v>0.12893113720674387</v>
      </c>
      <c r="AH11" s="217"/>
      <c r="AI11" s="235">
        <v>3</v>
      </c>
      <c r="AJ11" s="236" t="s">
        <v>62</v>
      </c>
      <c r="AK11" s="237">
        <v>183646.62793304</v>
      </c>
      <c r="AL11" s="285">
        <v>56862.598963609998</v>
      </c>
      <c r="AM11" s="237">
        <v>157211.75</v>
      </c>
      <c r="AN11" s="238">
        <v>-0.14394425985691661</v>
      </c>
      <c r="AO11" s="238">
        <v>1.7647654673788269</v>
      </c>
      <c r="AP11" s="239">
        <v>0.1597223343316283</v>
      </c>
    </row>
    <row r="12" spans="2:42" x14ac:dyDescent="0.3">
      <c r="B12" s="240"/>
      <c r="C12" s="287" t="s">
        <v>43</v>
      </c>
      <c r="H12" s="235">
        <v>4</v>
      </c>
      <c r="I12" s="236" t="s">
        <v>63</v>
      </c>
      <c r="J12" s="237">
        <v>2986322.3</v>
      </c>
      <c r="K12" s="237">
        <v>4309871.49</v>
      </c>
      <c r="L12" s="237">
        <v>4699408.5199999996</v>
      </c>
      <c r="M12" s="238">
        <v>0.57364411738143595</v>
      </c>
      <c r="N12" s="238">
        <v>9.0382516254562173E-2</v>
      </c>
      <c r="O12" s="239">
        <v>8.8395933417632605E-2</v>
      </c>
      <c r="P12" s="217"/>
      <c r="Q12" s="235">
        <v>4</v>
      </c>
      <c r="R12" s="236" t="s">
        <v>61</v>
      </c>
      <c r="S12" s="237">
        <v>326538.09999999998</v>
      </c>
      <c r="T12" s="237">
        <v>573104.24</v>
      </c>
      <c r="U12" s="237">
        <v>572149.19999999995</v>
      </c>
      <c r="V12" s="238">
        <v>0.75216674562631436</v>
      </c>
      <c r="W12" s="238">
        <v>-1.6664333176108492E-3</v>
      </c>
      <c r="X12" s="239">
        <v>4.440805837430243E-2</v>
      </c>
      <c r="Y12" s="217"/>
      <c r="Z12" s="235">
        <v>4</v>
      </c>
      <c r="AA12" s="236" t="s">
        <v>63</v>
      </c>
      <c r="AB12" s="237">
        <v>2986797.7660799301</v>
      </c>
      <c r="AC12" s="237">
        <v>4309871.4876090502</v>
      </c>
      <c r="AD12" s="237">
        <v>4699408.5199999996</v>
      </c>
      <c r="AE12" s="238">
        <v>0.57339361016323931</v>
      </c>
      <c r="AF12" s="238">
        <v>9.0382516859464301E-2</v>
      </c>
      <c r="AG12" s="239">
        <v>7.1152403624583152E-2</v>
      </c>
      <c r="AH12" s="217"/>
      <c r="AI12" s="235">
        <v>4</v>
      </c>
      <c r="AJ12" s="236" t="s">
        <v>63</v>
      </c>
      <c r="AK12" s="237">
        <v>67729.105257140007</v>
      </c>
      <c r="AL12" s="285">
        <v>47281.388636999996</v>
      </c>
      <c r="AM12" s="237">
        <v>68946.740000000005</v>
      </c>
      <c r="AN12" s="238">
        <v>1.7978013119132941E-2</v>
      </c>
      <c r="AO12" s="238">
        <v>0.45822155371396622</v>
      </c>
      <c r="AP12" s="239">
        <v>7.0047781144576354E-2</v>
      </c>
    </row>
    <row r="13" spans="2:42" x14ac:dyDescent="0.3">
      <c r="B13" s="240"/>
      <c r="C13" s="282" t="s">
        <v>116</v>
      </c>
      <c r="D13" s="241"/>
      <c r="E13" s="241"/>
      <c r="F13" s="241"/>
      <c r="H13" s="235">
        <v>5</v>
      </c>
      <c r="I13" s="236" t="s">
        <v>59</v>
      </c>
      <c r="J13" s="237">
        <v>3584377.9</v>
      </c>
      <c r="K13" s="237">
        <v>4361502.9000000004</v>
      </c>
      <c r="L13" s="237">
        <v>4486547.01</v>
      </c>
      <c r="M13" s="238">
        <v>0.25169475294443711</v>
      </c>
      <c r="N13" s="238">
        <v>2.8669959155592784E-2</v>
      </c>
      <c r="O13" s="239">
        <v>8.4392005735019329E-2</v>
      </c>
      <c r="P13" s="217"/>
      <c r="Q13" s="235">
        <v>5</v>
      </c>
      <c r="R13" s="236" t="s">
        <v>66</v>
      </c>
      <c r="S13" s="237">
        <v>0</v>
      </c>
      <c r="T13" s="237">
        <v>140926.59</v>
      </c>
      <c r="U13" s="237">
        <v>142903.96</v>
      </c>
      <c r="V13" s="238" t="s">
        <v>239</v>
      </c>
      <c r="W13" s="238">
        <v>1.4031205892372833E-2</v>
      </c>
      <c r="X13" s="239">
        <v>1.109166524675553E-2</v>
      </c>
      <c r="Y13" s="217"/>
      <c r="Z13" s="235">
        <v>5</v>
      </c>
      <c r="AA13" s="236" t="s">
        <v>59</v>
      </c>
      <c r="AB13" s="237">
        <v>3584377.89888041</v>
      </c>
      <c r="AC13" s="237">
        <v>4361502.8993525403</v>
      </c>
      <c r="AD13" s="237">
        <v>4486547.01</v>
      </c>
      <c r="AE13" s="238">
        <v>0.25169475333540725</v>
      </c>
      <c r="AF13" s="238">
        <v>2.8669959308297743E-2</v>
      </c>
      <c r="AG13" s="239">
        <v>6.7929528232669317E-2</v>
      </c>
      <c r="AH13" s="217"/>
      <c r="AI13" s="235">
        <v>5</v>
      </c>
      <c r="AJ13" s="236" t="s">
        <v>59</v>
      </c>
      <c r="AK13" s="237">
        <v>81723.042376750003</v>
      </c>
      <c r="AL13" s="285">
        <v>45673.523319309999</v>
      </c>
      <c r="AM13" s="237">
        <v>68514.38</v>
      </c>
      <c r="AN13" s="238">
        <v>-0.16162714936452038</v>
      </c>
      <c r="AO13" s="238">
        <v>0.50008965853162612</v>
      </c>
      <c r="AP13" s="239">
        <v>6.9608516595510372E-2</v>
      </c>
    </row>
    <row r="14" spans="2:42" x14ac:dyDescent="0.3">
      <c r="B14" s="240"/>
      <c r="C14" s="292"/>
      <c r="D14" s="241"/>
      <c r="E14" s="241"/>
      <c r="F14" s="241"/>
      <c r="H14" s="235">
        <v>6</v>
      </c>
      <c r="I14" s="236" t="s">
        <v>61</v>
      </c>
      <c r="J14" s="237">
        <v>2683845.4300000002</v>
      </c>
      <c r="K14" s="237">
        <v>3069178.9</v>
      </c>
      <c r="L14" s="237">
        <v>3101216.84</v>
      </c>
      <c r="M14" s="238">
        <v>0.1555124618335415</v>
      </c>
      <c r="N14" s="238">
        <v>1.0438602976190037E-2</v>
      </c>
      <c r="O14" s="239">
        <v>5.8333927798701148E-2</v>
      </c>
      <c r="P14" s="217"/>
      <c r="Q14" s="235">
        <v>6</v>
      </c>
      <c r="R14" s="236" t="s">
        <v>71</v>
      </c>
      <c r="S14" s="237">
        <v>0</v>
      </c>
      <c r="T14" s="237">
        <v>124813.99</v>
      </c>
      <c r="U14" s="237">
        <v>124384.13</v>
      </c>
      <c r="V14" s="238" t="s">
        <v>239</v>
      </c>
      <c r="W14" s="238">
        <v>-3.4440049548932761E-3</v>
      </c>
      <c r="X14" s="239">
        <v>9.6542260408243562E-3</v>
      </c>
      <c r="Y14" s="217"/>
      <c r="Z14" s="235">
        <v>6</v>
      </c>
      <c r="AA14" s="236" t="s">
        <v>61</v>
      </c>
      <c r="AB14" s="237">
        <v>3010383.5347933401</v>
      </c>
      <c r="AC14" s="237">
        <v>3642283.1413149899</v>
      </c>
      <c r="AD14" s="237">
        <v>3673366.04</v>
      </c>
      <c r="AE14" s="238">
        <v>0.22023190651425506</v>
      </c>
      <c r="AF14" s="238">
        <v>8.53390510266272E-3</v>
      </c>
      <c r="AG14" s="239">
        <v>5.5617387172570538E-2</v>
      </c>
      <c r="AH14" s="217"/>
      <c r="AI14" s="235">
        <v>6</v>
      </c>
      <c r="AJ14" s="236" t="s">
        <v>61</v>
      </c>
      <c r="AK14" s="237">
        <v>74662.330204769998</v>
      </c>
      <c r="AL14" s="285">
        <v>54976.347009099998</v>
      </c>
      <c r="AM14" s="237">
        <v>45077.31</v>
      </c>
      <c r="AN14" s="238">
        <v>-0.39625096248174541</v>
      </c>
      <c r="AO14" s="238">
        <v>-0.1800599266346572</v>
      </c>
      <c r="AP14" s="239">
        <v>4.5797169604628478E-2</v>
      </c>
    </row>
    <row r="15" spans="2:42" x14ac:dyDescent="0.3">
      <c r="B15" s="240"/>
      <c r="C15" s="242"/>
      <c r="D15" s="241"/>
      <c r="E15" s="241"/>
      <c r="F15" s="241"/>
      <c r="H15" s="235">
        <v>7</v>
      </c>
      <c r="I15" s="236" t="s">
        <v>73</v>
      </c>
      <c r="J15" s="237">
        <v>1809171.75</v>
      </c>
      <c r="K15" s="237">
        <v>2682410</v>
      </c>
      <c r="L15" s="237">
        <v>2522121.27</v>
      </c>
      <c r="M15" s="238">
        <v>0.39407508988574458</v>
      </c>
      <c r="N15" s="238">
        <v>-5.9755492262554943E-2</v>
      </c>
      <c r="O15" s="239">
        <v>4.7441132837311835E-2</v>
      </c>
      <c r="P15" s="217"/>
      <c r="Q15" s="235">
        <v>7</v>
      </c>
      <c r="R15" s="236" t="s">
        <v>64</v>
      </c>
      <c r="S15" s="237">
        <v>44045.58</v>
      </c>
      <c r="T15" s="237">
        <v>43652.3</v>
      </c>
      <c r="U15" s="237">
        <v>52447.06</v>
      </c>
      <c r="V15" s="238">
        <v>0.19074513265576232</v>
      </c>
      <c r="W15" s="238">
        <v>0.20147300371343535</v>
      </c>
      <c r="X15" s="239">
        <v>4.0707425651220729E-3</v>
      </c>
      <c r="Y15" s="217"/>
      <c r="Z15" s="235">
        <v>7</v>
      </c>
      <c r="AA15" s="236" t="s">
        <v>60</v>
      </c>
      <c r="AB15" s="237">
        <v>2872903.8223941801</v>
      </c>
      <c r="AC15" s="237">
        <v>3110675.8249058402</v>
      </c>
      <c r="AD15" s="237">
        <v>3032947.13</v>
      </c>
      <c r="AE15" s="238">
        <v>5.5707854317394112E-2</v>
      </c>
      <c r="AF15" s="238">
        <v>-2.4987719479960036E-2</v>
      </c>
      <c r="AG15" s="239">
        <v>4.5920987172611477E-2</v>
      </c>
      <c r="AH15" s="217"/>
      <c r="AI15" s="235">
        <v>7</v>
      </c>
      <c r="AJ15" s="236" t="s">
        <v>73</v>
      </c>
      <c r="AK15" s="237">
        <v>41653.202623110003</v>
      </c>
      <c r="AL15" s="285">
        <v>21371.41255049</v>
      </c>
      <c r="AM15" s="237">
        <v>30732.99</v>
      </c>
      <c r="AN15" s="238">
        <v>-0.26216981973557196</v>
      </c>
      <c r="AO15" s="238">
        <v>0.43804205395376927</v>
      </c>
      <c r="AP15" s="239">
        <v>3.1223778781106309E-2</v>
      </c>
    </row>
    <row r="16" spans="2:42" x14ac:dyDescent="0.3">
      <c r="B16" s="240"/>
      <c r="C16" s="242"/>
      <c r="D16" s="241"/>
      <c r="E16" s="241"/>
      <c r="F16" s="241"/>
      <c r="H16" s="235">
        <v>8</v>
      </c>
      <c r="I16" s="236" t="s">
        <v>60</v>
      </c>
      <c r="J16" s="237">
        <v>2286426.62</v>
      </c>
      <c r="K16" s="237">
        <v>2166908.96</v>
      </c>
      <c r="L16" s="237">
        <v>2151590.13</v>
      </c>
      <c r="M16" s="238">
        <v>-5.8972585789785925E-2</v>
      </c>
      <c r="N16" s="238">
        <v>-7.0694386717566893E-3</v>
      </c>
      <c r="O16" s="239">
        <v>4.047143742964391E-2</v>
      </c>
      <c r="P16" s="217"/>
      <c r="Q16" s="235">
        <v>8</v>
      </c>
      <c r="R16" s="236" t="s">
        <v>72</v>
      </c>
      <c r="S16" s="237">
        <v>79372.09</v>
      </c>
      <c r="T16" s="237">
        <v>49589.5</v>
      </c>
      <c r="U16" s="237">
        <v>47644.58</v>
      </c>
      <c r="V16" s="238">
        <v>-0.39973131613392054</v>
      </c>
      <c r="W16" s="238">
        <v>-3.9220399479728552E-2</v>
      </c>
      <c r="X16" s="239">
        <v>3.6979922192657477E-3</v>
      </c>
      <c r="Y16" s="217"/>
      <c r="Z16" s="235">
        <v>8</v>
      </c>
      <c r="AA16" s="236" t="s">
        <v>73</v>
      </c>
      <c r="AB16" s="237">
        <v>1809171.7515867699</v>
      </c>
      <c r="AC16" s="237">
        <v>2682409.9967087102</v>
      </c>
      <c r="AD16" s="237">
        <v>2522121.27</v>
      </c>
      <c r="AE16" s="238">
        <v>0.39407508866304353</v>
      </c>
      <c r="AF16" s="238">
        <v>-5.9755491108884451E-2</v>
      </c>
      <c r="AG16" s="239">
        <v>3.8186718568826675E-2</v>
      </c>
      <c r="AH16" s="217"/>
      <c r="AI16" s="235">
        <v>8</v>
      </c>
      <c r="AJ16" s="236" t="s">
        <v>60</v>
      </c>
      <c r="AK16" s="237">
        <v>68660.320498319998</v>
      </c>
      <c r="AL16" s="285">
        <v>19614.045056390001</v>
      </c>
      <c r="AM16" s="237">
        <v>25006.59</v>
      </c>
      <c r="AN16" s="238">
        <v>-0.63579269921101123</v>
      </c>
      <c r="AO16" s="238">
        <v>0.27493283145350866</v>
      </c>
      <c r="AP16" s="239">
        <v>2.5405931353565833E-2</v>
      </c>
    </row>
    <row r="17" spans="2:42" x14ac:dyDescent="0.3">
      <c r="B17" s="240"/>
      <c r="C17" s="242"/>
      <c r="D17" s="241"/>
      <c r="E17" s="241"/>
      <c r="F17" s="241"/>
      <c r="H17" s="235">
        <v>9</v>
      </c>
      <c r="I17" s="236" t="s">
        <v>216</v>
      </c>
      <c r="J17" s="237">
        <v>1035340.58</v>
      </c>
      <c r="K17" s="237">
        <v>1038375.86</v>
      </c>
      <c r="L17" s="237">
        <v>1045365.42</v>
      </c>
      <c r="M17" s="238">
        <v>9.6826495490016651E-3</v>
      </c>
      <c r="N17" s="238">
        <v>6.7312427698387189E-3</v>
      </c>
      <c r="O17" s="239">
        <v>1.9663336709321785E-2</v>
      </c>
      <c r="P17" s="217"/>
      <c r="Q17" s="235">
        <v>9</v>
      </c>
      <c r="R17" s="236" t="s">
        <v>216</v>
      </c>
      <c r="S17" s="237">
        <v>30645.62</v>
      </c>
      <c r="T17" s="237">
        <v>38138.5</v>
      </c>
      <c r="U17" s="237">
        <v>38095.040000000001</v>
      </c>
      <c r="V17" s="238"/>
      <c r="W17" s="238"/>
      <c r="X17" s="239"/>
      <c r="Y17" s="217"/>
      <c r="Z17" s="235">
        <v>9</v>
      </c>
      <c r="AA17" s="236" t="s">
        <v>216</v>
      </c>
      <c r="AB17" s="237">
        <v>1065986.6710892101</v>
      </c>
      <c r="AC17" s="237">
        <v>1076514.35636175</v>
      </c>
      <c r="AD17" s="237">
        <v>1083460.46</v>
      </c>
      <c r="AE17" s="238">
        <v>1.6392127016874758E-2</v>
      </c>
      <c r="AF17" s="238">
        <v>6.452402234304877E-3</v>
      </c>
      <c r="AG17" s="239">
        <v>1.6404365705409357E-2</v>
      </c>
      <c r="AH17" s="217"/>
      <c r="AI17" s="235">
        <v>9</v>
      </c>
      <c r="AJ17" s="236" t="s">
        <v>68</v>
      </c>
      <c r="AK17" s="237">
        <v>19865.82793517</v>
      </c>
      <c r="AL17" s="285">
        <v>12562.330416909999</v>
      </c>
      <c r="AM17" s="237">
        <v>16859.55</v>
      </c>
      <c r="AN17" s="238">
        <v>-0.15132910367394037</v>
      </c>
      <c r="AO17" s="238">
        <v>0.34207184817440917</v>
      </c>
      <c r="AP17" s="239">
        <v>1.7128787649655981E-2</v>
      </c>
    </row>
    <row r="18" spans="2:42" x14ac:dyDescent="0.3">
      <c r="B18" s="240"/>
      <c r="C18" s="242"/>
      <c r="D18" s="241"/>
      <c r="E18" s="241"/>
      <c r="F18" s="241"/>
      <c r="H18" s="235">
        <v>10</v>
      </c>
      <c r="I18" s="236" t="s">
        <v>68</v>
      </c>
      <c r="J18" s="237">
        <v>722116.21</v>
      </c>
      <c r="K18" s="237">
        <v>932285.4</v>
      </c>
      <c r="L18" s="237">
        <v>900995.06</v>
      </c>
      <c r="M18" s="238">
        <v>0.2477147687904695</v>
      </c>
      <c r="N18" s="238">
        <v>-3.3563048396982209E-2</v>
      </c>
      <c r="O18" s="239">
        <v>1.6947728420379147E-2</v>
      </c>
      <c r="P18" s="243"/>
      <c r="Q18" s="349" t="s">
        <v>77</v>
      </c>
      <c r="R18" s="349"/>
      <c r="S18" s="244">
        <v>10802912.869999997</v>
      </c>
      <c r="T18" s="244">
        <v>13002978.060000001</v>
      </c>
      <c r="U18" s="244">
        <v>12883904.880000001</v>
      </c>
      <c r="V18" s="245">
        <v>0.19263249042570529</v>
      </c>
      <c r="W18" s="245">
        <v>-9.1573775984667982E-3</v>
      </c>
      <c r="X18" s="245">
        <v>1</v>
      </c>
      <c r="Y18" s="217"/>
      <c r="Z18" s="235">
        <v>10</v>
      </c>
      <c r="AA18" s="236" t="s">
        <v>66</v>
      </c>
      <c r="AB18" s="237">
        <v>606139.83736204996</v>
      </c>
      <c r="AC18" s="237">
        <v>911641.43378236005</v>
      </c>
      <c r="AD18" s="237">
        <v>968770.23</v>
      </c>
      <c r="AE18" s="238">
        <v>0.59826193608414702</v>
      </c>
      <c r="AF18" s="238">
        <v>6.2665861928428379E-2</v>
      </c>
      <c r="AG18" s="239">
        <v>1.4667873654968022E-2</v>
      </c>
      <c r="AH18" s="217"/>
      <c r="AI18" s="235">
        <v>10</v>
      </c>
      <c r="AJ18" s="236" t="s">
        <v>216</v>
      </c>
      <c r="AK18" s="237">
        <v>26497.209357380001</v>
      </c>
      <c r="AL18" s="285">
        <v>10940.10341908</v>
      </c>
      <c r="AM18" s="237">
        <v>16419.47</v>
      </c>
      <c r="AN18" s="238">
        <v>-0.38033210295684017</v>
      </c>
      <c r="AO18" s="238">
        <v>0.50085144271705473</v>
      </c>
      <c r="AP18" s="239">
        <v>1.668167981647772E-2</v>
      </c>
    </row>
    <row r="19" spans="2:42" x14ac:dyDescent="0.3">
      <c r="B19" s="240"/>
      <c r="C19" s="247"/>
      <c r="D19" s="241"/>
      <c r="E19" s="241"/>
      <c r="F19" s="241"/>
      <c r="H19" s="235">
        <v>11</v>
      </c>
      <c r="I19" s="236" t="s">
        <v>66</v>
      </c>
      <c r="J19" s="237">
        <v>606139.84</v>
      </c>
      <c r="K19" s="237">
        <v>841178.14</v>
      </c>
      <c r="L19" s="237">
        <v>825866.27</v>
      </c>
      <c r="M19" s="238">
        <v>0.36250121754082376</v>
      </c>
      <c r="N19" s="238">
        <v>-1.8202886251894257E-2</v>
      </c>
      <c r="O19" s="239">
        <v>1.5534554934753492E-2</v>
      </c>
      <c r="P19" s="243"/>
      <c r="Q19" s="217"/>
      <c r="R19" s="217"/>
      <c r="S19" s="217"/>
      <c r="T19" s="217"/>
      <c r="U19" s="217"/>
      <c r="V19" s="217"/>
      <c r="W19" s="217"/>
      <c r="X19" s="270" t="s">
        <v>27</v>
      </c>
      <c r="Y19" s="217"/>
      <c r="Z19" s="235">
        <v>11</v>
      </c>
      <c r="AA19" s="236" t="s">
        <v>68</v>
      </c>
      <c r="AB19" s="237">
        <v>722116.20705921995</v>
      </c>
      <c r="AC19" s="237">
        <v>932285.40074374003</v>
      </c>
      <c r="AD19" s="237">
        <v>900995.06</v>
      </c>
      <c r="AE19" s="238">
        <v>0.24771477387172181</v>
      </c>
      <c r="AF19" s="238">
        <v>-3.3563049167967041E-2</v>
      </c>
      <c r="AG19" s="239">
        <v>1.3641709142765806E-2</v>
      </c>
      <c r="AH19" s="217"/>
      <c r="AI19" s="235">
        <v>11</v>
      </c>
      <c r="AJ19" s="236" t="s">
        <v>66</v>
      </c>
      <c r="AK19" s="237">
        <v>12810.37548024</v>
      </c>
      <c r="AL19" s="285">
        <v>7772.4559991200003</v>
      </c>
      <c r="AM19" s="237">
        <v>11654.27</v>
      </c>
      <c r="AN19" s="238">
        <v>-9.024758735786409E-2</v>
      </c>
      <c r="AO19" s="238">
        <v>0.49943209730868854</v>
      </c>
      <c r="AP19" s="239">
        <v>1.1840382219083916E-2</v>
      </c>
    </row>
    <row r="20" spans="2:42" x14ac:dyDescent="0.3">
      <c r="B20" s="240"/>
      <c r="C20" s="242"/>
      <c r="D20" s="241"/>
      <c r="E20" s="241"/>
      <c r="F20" s="241"/>
      <c r="H20" s="235">
        <v>12</v>
      </c>
      <c r="I20" s="236" t="s">
        <v>64</v>
      </c>
      <c r="J20" s="237">
        <v>757472.37</v>
      </c>
      <c r="K20" s="237">
        <v>714947.31</v>
      </c>
      <c r="L20" s="237">
        <v>725942.32</v>
      </c>
      <c r="M20" s="238">
        <v>-4.1625346677661712E-2</v>
      </c>
      <c r="N20" s="238">
        <v>1.5378769660661984E-2</v>
      </c>
      <c r="O20" s="239">
        <v>1.3654984177404893E-2</v>
      </c>
      <c r="P20" s="243"/>
      <c r="Q20" s="217"/>
      <c r="R20" s="217"/>
      <c r="S20" s="217"/>
      <c r="T20" s="217"/>
      <c r="U20" s="217"/>
      <c r="V20" s="217"/>
      <c r="W20" s="217"/>
      <c r="X20" s="269" t="s">
        <v>227</v>
      </c>
      <c r="Y20" s="217"/>
      <c r="Z20" s="235">
        <v>12</v>
      </c>
      <c r="AA20" s="236" t="s">
        <v>64</v>
      </c>
      <c r="AB20" s="237">
        <v>801517.95285994001</v>
      </c>
      <c r="AC20" s="237">
        <v>758599.60297844</v>
      </c>
      <c r="AD20" s="237">
        <v>778389.37999999989</v>
      </c>
      <c r="AE20" s="238">
        <v>-2.8855963584363598E-2</v>
      </c>
      <c r="AF20" s="238">
        <v>2.6087249378803579E-2</v>
      </c>
      <c r="AG20" s="239">
        <v>1.1785371522212125E-2</v>
      </c>
      <c r="AH20" s="217"/>
      <c r="AI20" s="235">
        <v>12</v>
      </c>
      <c r="AJ20" s="236" t="s">
        <v>74</v>
      </c>
      <c r="AK20" s="237">
        <v>13250.70830955</v>
      </c>
      <c r="AL20" s="285">
        <v>7008.1843721100004</v>
      </c>
      <c r="AM20" s="237">
        <v>9930</v>
      </c>
      <c r="AN20" s="238">
        <v>-0.25060609832885028</v>
      </c>
      <c r="AO20" s="238">
        <v>0.41691477745901673</v>
      </c>
      <c r="AP20" s="239">
        <v>1.0088576584848581E-2</v>
      </c>
    </row>
    <row r="21" spans="2:42" x14ac:dyDescent="0.3">
      <c r="B21" s="240"/>
      <c r="C21" s="247"/>
      <c r="D21" s="241"/>
      <c r="E21" s="241"/>
      <c r="F21" s="241"/>
      <c r="H21" s="235">
        <v>13</v>
      </c>
      <c r="I21" s="236" t="s">
        <v>67</v>
      </c>
      <c r="J21" s="237">
        <v>590664.14</v>
      </c>
      <c r="K21" s="237">
        <v>617411.43999999994</v>
      </c>
      <c r="L21" s="237">
        <v>635095.62</v>
      </c>
      <c r="M21" s="238">
        <v>7.5222917714286908E-2</v>
      </c>
      <c r="N21" s="238">
        <v>2.8642455993364901E-2</v>
      </c>
      <c r="O21" s="239">
        <v>1.1946156606821258E-2</v>
      </c>
      <c r="P21" s="243"/>
      <c r="Q21" s="248"/>
      <c r="R21" s="249"/>
      <c r="S21" s="250"/>
      <c r="T21" s="250"/>
      <c r="U21" s="250"/>
      <c r="V21" s="251"/>
      <c r="W21" s="251"/>
      <c r="X21" s="246"/>
      <c r="Y21" s="217"/>
      <c r="Z21" s="235">
        <v>13</v>
      </c>
      <c r="AA21" s="236" t="s">
        <v>67</v>
      </c>
      <c r="AB21" s="237">
        <v>590664.13586576004</v>
      </c>
      <c r="AC21" s="237">
        <v>617411.44157010003</v>
      </c>
      <c r="AD21" s="237">
        <v>635095.62</v>
      </c>
      <c r="AE21" s="238">
        <v>7.5222925240102656E-2</v>
      </c>
      <c r="AF21" s="238">
        <v>2.8642453377489163E-2</v>
      </c>
      <c r="AG21" s="239">
        <v>9.6158015848438923E-3</v>
      </c>
      <c r="AH21" s="217"/>
      <c r="AI21" s="235">
        <v>13</v>
      </c>
      <c r="AJ21" s="236" t="s">
        <v>67</v>
      </c>
      <c r="AK21" s="237">
        <v>13153.65228629</v>
      </c>
      <c r="AL21" s="285">
        <v>6774.8115429199997</v>
      </c>
      <c r="AM21" s="237">
        <v>8931.24</v>
      </c>
      <c r="AN21" s="238">
        <v>-0.32100683478542336</v>
      </c>
      <c r="AO21" s="238">
        <v>0.31830087721533307</v>
      </c>
      <c r="AP21" s="239">
        <v>9.0738669423628439E-3</v>
      </c>
    </row>
    <row r="22" spans="2:42" x14ac:dyDescent="0.3">
      <c r="B22" s="240"/>
      <c r="C22" s="252"/>
      <c r="D22" s="241"/>
      <c r="E22" s="241"/>
      <c r="F22" s="241"/>
      <c r="H22" s="235">
        <v>14</v>
      </c>
      <c r="I22" s="236" t="s">
        <v>70</v>
      </c>
      <c r="J22" s="237">
        <v>467029.38</v>
      </c>
      <c r="K22" s="237">
        <v>613502.26</v>
      </c>
      <c r="L22" s="237">
        <v>628741.14</v>
      </c>
      <c r="M22" s="238">
        <v>0.34625607493901134</v>
      </c>
      <c r="N22" s="238">
        <v>2.4839158701713604E-2</v>
      </c>
      <c r="O22" s="239">
        <v>1.1826628758030687E-2</v>
      </c>
      <c r="P22" s="243"/>
      <c r="Q22" s="248"/>
      <c r="R22" s="249"/>
      <c r="S22" s="250"/>
      <c r="T22" s="250"/>
      <c r="U22" s="250"/>
      <c r="V22" s="251"/>
      <c r="W22" s="251"/>
      <c r="X22" s="246"/>
      <c r="Y22" s="217"/>
      <c r="Z22" s="235">
        <v>14</v>
      </c>
      <c r="AA22" s="236" t="s">
        <v>70</v>
      </c>
      <c r="AB22" s="237">
        <v>467029.37635625002</v>
      </c>
      <c r="AC22" s="237">
        <v>613502.25943682995</v>
      </c>
      <c r="AD22" s="237">
        <v>628741.14</v>
      </c>
      <c r="AE22" s="238">
        <v>0.34625608544246322</v>
      </c>
      <c r="AF22" s="238">
        <v>2.4839159642474185E-2</v>
      </c>
      <c r="AG22" s="239">
        <v>9.5195902161450199E-3</v>
      </c>
      <c r="AH22" s="217"/>
      <c r="AI22" s="235">
        <v>14</v>
      </c>
      <c r="AJ22" s="236" t="s">
        <v>70</v>
      </c>
      <c r="AK22" s="237">
        <v>10368.017895200001</v>
      </c>
      <c r="AL22" s="285">
        <v>6137.4240995199998</v>
      </c>
      <c r="AM22" s="237">
        <v>8276.42</v>
      </c>
      <c r="AN22" s="238">
        <v>-0.20173555990565284</v>
      </c>
      <c r="AO22" s="238">
        <v>0.34851688033865691</v>
      </c>
      <c r="AP22" s="239">
        <v>8.4085898306518123E-3</v>
      </c>
    </row>
    <row r="23" spans="2:42" x14ac:dyDescent="0.3">
      <c r="B23" s="240"/>
      <c r="C23" s="252"/>
      <c r="D23" s="241"/>
      <c r="E23" s="241"/>
      <c r="F23" s="241"/>
      <c r="H23" s="235">
        <v>15</v>
      </c>
      <c r="I23" s="236" t="s">
        <v>74</v>
      </c>
      <c r="J23" s="237">
        <v>564884</v>
      </c>
      <c r="K23" s="237">
        <v>674388</v>
      </c>
      <c r="L23" s="237">
        <v>625965</v>
      </c>
      <c r="M23" s="238">
        <v>0.10813016477719328</v>
      </c>
      <c r="N23" s="238">
        <v>-7.1802879054787438E-2</v>
      </c>
      <c r="O23" s="239">
        <v>1.1774409529684473E-2</v>
      </c>
      <c r="P23" s="243"/>
      <c r="Q23" s="248"/>
      <c r="R23" s="98"/>
      <c r="S23" s="250"/>
      <c r="T23" s="250"/>
      <c r="U23" s="250"/>
      <c r="V23" s="251"/>
      <c r="W23" s="251"/>
      <c r="X23" s="243"/>
      <c r="Y23" s="217"/>
      <c r="Z23" s="235">
        <v>15</v>
      </c>
      <c r="AA23" s="236" t="s">
        <v>74</v>
      </c>
      <c r="AB23" s="237">
        <v>564883.81722939003</v>
      </c>
      <c r="AC23" s="237">
        <v>674387.63565244002</v>
      </c>
      <c r="AD23" s="237">
        <v>625965</v>
      </c>
      <c r="AE23" s="238">
        <v>0.10813052331751605</v>
      </c>
      <c r="AF23" s="238">
        <v>-7.180237758302499E-2</v>
      </c>
      <c r="AG23" s="239">
        <v>9.477557472458726E-3</v>
      </c>
      <c r="AH23" s="217"/>
      <c r="AI23" s="235">
        <v>15</v>
      </c>
      <c r="AJ23" s="236" t="s">
        <v>69</v>
      </c>
      <c r="AK23" s="237">
        <v>10143.84709277</v>
      </c>
      <c r="AL23" s="285">
        <v>5740.59579037</v>
      </c>
      <c r="AM23" s="237">
        <v>7925.2</v>
      </c>
      <c r="AN23" s="238">
        <v>-0.21871850713831587</v>
      </c>
      <c r="AO23" s="238">
        <v>0.38055356785348504</v>
      </c>
      <c r="AP23" s="239">
        <v>8.0517610423204416E-3</v>
      </c>
    </row>
    <row r="24" spans="2:42" x14ac:dyDescent="0.3">
      <c r="B24" s="253"/>
      <c r="C24" s="253"/>
      <c r="D24" s="253"/>
      <c r="E24" s="253"/>
      <c r="F24" s="253"/>
      <c r="H24" s="235">
        <v>16</v>
      </c>
      <c r="I24" s="236" t="s">
        <v>69</v>
      </c>
      <c r="J24" s="237">
        <v>473793.45</v>
      </c>
      <c r="K24" s="237">
        <v>522601.52</v>
      </c>
      <c r="L24" s="237">
        <v>526007</v>
      </c>
      <c r="M24" s="238">
        <v>0.11020319086302277</v>
      </c>
      <c r="N24" s="238">
        <v>6.5163989572780689E-3</v>
      </c>
      <c r="O24" s="239">
        <v>9.8941982914072506E-3</v>
      </c>
      <c r="P24" s="243"/>
      <c r="Q24" s="248"/>
      <c r="R24" s="249"/>
      <c r="S24" s="250"/>
      <c r="T24" s="250"/>
      <c r="U24" s="250"/>
      <c r="V24" s="251"/>
      <c r="W24" s="251"/>
      <c r="X24" s="243"/>
      <c r="Y24" s="217"/>
      <c r="Z24" s="235">
        <v>16</v>
      </c>
      <c r="AA24" s="236" t="s">
        <v>69</v>
      </c>
      <c r="AB24" s="237">
        <v>473793.45013955998</v>
      </c>
      <c r="AC24" s="237">
        <v>522601.52251933998</v>
      </c>
      <c r="AD24" s="237">
        <v>526007</v>
      </c>
      <c r="AE24" s="238">
        <v>0.11020319053600258</v>
      </c>
      <c r="AF24" s="238">
        <v>6.5163941050976337E-3</v>
      </c>
      <c r="AG24" s="239">
        <v>7.964121913230926E-3</v>
      </c>
      <c r="AH24" s="217"/>
      <c r="AI24" s="235">
        <v>16</v>
      </c>
      <c r="AJ24" s="236" t="s">
        <v>64</v>
      </c>
      <c r="AK24" s="237">
        <v>23042.813280040002</v>
      </c>
      <c r="AL24" s="285">
        <v>7282.6811316699996</v>
      </c>
      <c r="AM24" s="237">
        <v>7449.82</v>
      </c>
      <c r="AN24" s="238">
        <v>-0.67669659474899557</v>
      </c>
      <c r="AO24" s="238">
        <v>2.2950183498103183E-2</v>
      </c>
      <c r="AP24" s="239">
        <v>7.5687894877479013E-3</v>
      </c>
    </row>
    <row r="25" spans="2:42" x14ac:dyDescent="0.3">
      <c r="B25" s="249"/>
      <c r="C25" s="249"/>
      <c r="D25" s="249"/>
      <c r="E25" s="249"/>
      <c r="F25" s="249"/>
      <c r="H25" s="235">
        <v>17</v>
      </c>
      <c r="I25" s="236" t="s">
        <v>71</v>
      </c>
      <c r="J25" s="237">
        <v>152487.67999999999</v>
      </c>
      <c r="K25" s="237">
        <v>211484.79999999999</v>
      </c>
      <c r="L25" s="237">
        <v>207867.29</v>
      </c>
      <c r="M25" s="238">
        <v>0.36317432332894062</v>
      </c>
      <c r="N25" s="238">
        <v>-1.710529551059925E-2</v>
      </c>
      <c r="O25" s="239">
        <v>3.9099863415457507E-3</v>
      </c>
      <c r="P25" s="243"/>
      <c r="Q25" s="248"/>
      <c r="R25" s="249"/>
      <c r="S25" s="250"/>
      <c r="T25" s="250"/>
      <c r="U25" s="250"/>
      <c r="V25" s="251"/>
      <c r="W25" s="251"/>
      <c r="X25" s="243"/>
      <c r="Y25" s="217"/>
      <c r="Z25" s="235">
        <v>17</v>
      </c>
      <c r="AA25" s="236" t="s">
        <v>71</v>
      </c>
      <c r="AB25" s="237">
        <v>152487.67883973001</v>
      </c>
      <c r="AC25" s="237">
        <v>336298.78964862</v>
      </c>
      <c r="AD25" s="237">
        <v>332251.42000000004</v>
      </c>
      <c r="AE25" s="238">
        <v>1.1788738770770335</v>
      </c>
      <c r="AF25" s="238">
        <v>-1.2035040782777839E-2</v>
      </c>
      <c r="AG25" s="239">
        <v>5.0305239563809842E-3</v>
      </c>
      <c r="AH25" s="217"/>
      <c r="AI25" s="235">
        <v>17</v>
      </c>
      <c r="AJ25" s="236" t="s">
        <v>71</v>
      </c>
      <c r="AK25" s="237">
        <v>3339.67534097</v>
      </c>
      <c r="AL25" s="285">
        <v>6477.6555264600001</v>
      </c>
      <c r="AM25" s="237">
        <v>3234.3</v>
      </c>
      <c r="AN25" s="238">
        <v>-3.1552570298463145E-2</v>
      </c>
      <c r="AO25" s="238">
        <v>-0.50069898178615779</v>
      </c>
      <c r="AP25" s="239">
        <v>3.2859499746601983E-3</v>
      </c>
    </row>
    <row r="26" spans="2:42" x14ac:dyDescent="0.3">
      <c r="H26" s="235">
        <v>18</v>
      </c>
      <c r="I26" s="236" t="s">
        <v>72</v>
      </c>
      <c r="J26" s="237">
        <v>88138.85</v>
      </c>
      <c r="K26" s="237">
        <v>166327.26</v>
      </c>
      <c r="L26" s="237">
        <v>146827.17000000001</v>
      </c>
      <c r="M26" s="238">
        <v>0.66586210280710501</v>
      </c>
      <c r="N26" s="238">
        <v>-0.11723929078131867</v>
      </c>
      <c r="O26" s="239">
        <v>2.7618209159691073E-3</v>
      </c>
      <c r="P26" s="243"/>
      <c r="Q26" s="248"/>
      <c r="R26" s="249"/>
      <c r="S26" s="250"/>
      <c r="T26" s="250"/>
      <c r="U26" s="250"/>
      <c r="V26" s="251"/>
      <c r="W26" s="251"/>
      <c r="X26" s="243"/>
      <c r="Y26" s="217"/>
      <c r="Z26" s="235">
        <v>18</v>
      </c>
      <c r="AA26" s="236" t="s">
        <v>72</v>
      </c>
      <c r="AB26" s="237">
        <v>167671.17555346002</v>
      </c>
      <c r="AC26" s="237">
        <v>215916.76580212999</v>
      </c>
      <c r="AD26" s="237">
        <v>194471.75</v>
      </c>
      <c r="AE26" s="238">
        <v>0.15984008198233757</v>
      </c>
      <c r="AF26" s="238">
        <v>-9.9320753172926768E-2</v>
      </c>
      <c r="AG26" s="239">
        <v>2.9444412824912339E-3</v>
      </c>
      <c r="AH26" s="217"/>
      <c r="AI26" s="235">
        <v>18</v>
      </c>
      <c r="AJ26" s="236" t="s">
        <v>72</v>
      </c>
      <c r="AK26" s="237">
        <v>-93.944468869999994</v>
      </c>
      <c r="AL26" s="285">
        <v>-1694.3172326500001</v>
      </c>
      <c r="AM26" s="237">
        <v>2224.83</v>
      </c>
      <c r="AN26" s="238">
        <v>-24.682394788763045</v>
      </c>
      <c r="AO26" s="238">
        <v>-2.3131130092563899</v>
      </c>
      <c r="AP26" s="239">
        <v>2.2603592994228268E-3</v>
      </c>
    </row>
    <row r="27" spans="2:42" x14ac:dyDescent="0.3">
      <c r="H27" s="235">
        <v>19</v>
      </c>
      <c r="I27" s="236" t="s">
        <v>159</v>
      </c>
      <c r="J27" s="237"/>
      <c r="K27" s="237">
        <v>31425.71</v>
      </c>
      <c r="L27" s="237">
        <v>32200.37</v>
      </c>
      <c r="M27" s="238" t="s">
        <v>239</v>
      </c>
      <c r="N27" s="238">
        <v>2.4650517044801923E-2</v>
      </c>
      <c r="O27" s="239">
        <v>6.0568936504016354E-4</v>
      </c>
      <c r="P27" s="243"/>
      <c r="Q27" s="248"/>
      <c r="R27" s="249"/>
      <c r="S27" s="250"/>
      <c r="T27" s="250"/>
      <c r="U27" s="250"/>
      <c r="V27" s="251"/>
      <c r="W27" s="251"/>
      <c r="X27" s="243"/>
      <c r="Y27" s="217"/>
      <c r="Z27" s="235">
        <v>19</v>
      </c>
      <c r="AA27" s="236" t="s">
        <v>159</v>
      </c>
      <c r="AB27" s="237"/>
      <c r="AC27" s="237">
        <v>31425.713659190002</v>
      </c>
      <c r="AD27" s="237">
        <v>32200.37</v>
      </c>
      <c r="AE27" s="238" t="s">
        <v>239</v>
      </c>
      <c r="AF27" s="238">
        <v>2.4650397735150875E-2</v>
      </c>
      <c r="AG27" s="239">
        <v>4.8753661516128818E-4</v>
      </c>
      <c r="AH27" s="217"/>
      <c r="AI27" s="235">
        <v>19</v>
      </c>
      <c r="AJ27" s="236" t="s">
        <v>159</v>
      </c>
      <c r="AK27" s="237"/>
      <c r="AL27" s="285">
        <v>334.52793936</v>
      </c>
      <c r="AM27" s="237">
        <v>468.91</v>
      </c>
      <c r="AN27" s="238" t="s">
        <v>239</v>
      </c>
      <c r="AO27" s="238">
        <v>0.40170653876352502</v>
      </c>
      <c r="AP27" s="239">
        <v>4.7639823226599686E-4</v>
      </c>
    </row>
    <row r="28" spans="2:42" x14ac:dyDescent="0.3">
      <c r="G28"/>
      <c r="H28" s="254">
        <v>21</v>
      </c>
      <c r="I28" s="266" t="s">
        <v>65</v>
      </c>
      <c r="J28" s="256">
        <v>747747.14</v>
      </c>
      <c r="K28" s="256"/>
      <c r="L28" s="256"/>
      <c r="M28" s="257">
        <v>-1</v>
      </c>
      <c r="N28" s="257" t="s">
        <v>239</v>
      </c>
      <c r="O28" s="258">
        <v>0</v>
      </c>
      <c r="P28" s="243"/>
      <c r="Q28" s="248"/>
      <c r="R28" s="249"/>
      <c r="S28" s="250"/>
      <c r="T28" s="250"/>
      <c r="U28" s="250"/>
      <c r="V28" s="251"/>
      <c r="W28" s="251"/>
      <c r="X28" s="243"/>
      <c r="Y28" s="217"/>
      <c r="Z28" s="254">
        <v>20</v>
      </c>
      <c r="AA28" s="255" t="s">
        <v>65</v>
      </c>
      <c r="AB28" s="256">
        <v>747747.14215834998</v>
      </c>
      <c r="AC28" s="256">
        <v>701520.83091450005</v>
      </c>
      <c r="AD28" s="256">
        <v>0</v>
      </c>
      <c r="AE28" s="257">
        <v>-1</v>
      </c>
      <c r="AF28" s="257">
        <v>-1</v>
      </c>
      <c r="AG28" s="258">
        <v>0</v>
      </c>
      <c r="AH28"/>
      <c r="AI28" s="254">
        <v>20</v>
      </c>
      <c r="AJ28" s="266" t="s">
        <v>65</v>
      </c>
      <c r="AK28" s="256">
        <v>15952.716408910001</v>
      </c>
      <c r="AL28" s="256">
        <v>7520.7444168100001</v>
      </c>
      <c r="AM28" s="256"/>
      <c r="AN28" s="257">
        <v>-1</v>
      </c>
      <c r="AO28" s="257">
        <v>-1</v>
      </c>
      <c r="AP28" s="258">
        <v>0</v>
      </c>
    </row>
    <row r="29" spans="2:42" x14ac:dyDescent="0.3">
      <c r="G29"/>
      <c r="H29" s="254">
        <v>22</v>
      </c>
      <c r="I29" s="255" t="s">
        <v>76</v>
      </c>
      <c r="J29" s="256"/>
      <c r="K29" s="256"/>
      <c r="L29" s="256"/>
      <c r="M29" s="257" t="s">
        <v>239</v>
      </c>
      <c r="N29" s="257" t="s">
        <v>239</v>
      </c>
      <c r="O29" s="258">
        <v>0</v>
      </c>
      <c r="P29" s="243"/>
      <c r="Q29" s="248"/>
      <c r="R29" s="249"/>
      <c r="S29" s="250"/>
      <c r="T29" s="250"/>
      <c r="U29" s="250"/>
      <c r="V29" s="251"/>
      <c r="W29" s="251"/>
      <c r="X29" s="243"/>
      <c r="Y29"/>
      <c r="Z29" s="254">
        <v>21</v>
      </c>
      <c r="AA29" s="255" t="s">
        <v>76</v>
      </c>
      <c r="AB29" s="256">
        <v>67500.639074649996</v>
      </c>
      <c r="AC29" s="256">
        <v>76832.115589990004</v>
      </c>
      <c r="AD29" s="256">
        <v>0</v>
      </c>
      <c r="AE29" s="257">
        <v>-1</v>
      </c>
      <c r="AF29" s="257">
        <v>-1</v>
      </c>
      <c r="AG29" s="258">
        <v>0</v>
      </c>
      <c r="AH29"/>
      <c r="AI29" s="254">
        <v>21</v>
      </c>
      <c r="AJ29" s="266" t="s">
        <v>76</v>
      </c>
      <c r="AK29" s="256">
        <v>2431.3616805199999</v>
      </c>
      <c r="AL29" s="256">
        <v>1469.29145363</v>
      </c>
      <c r="AM29" s="256"/>
      <c r="AN29" s="257">
        <v>-1</v>
      </c>
      <c r="AO29" s="257">
        <v>-1</v>
      </c>
      <c r="AP29" s="258">
        <v>0</v>
      </c>
    </row>
    <row r="30" spans="2:42" x14ac:dyDescent="0.3">
      <c r="G30"/>
      <c r="H30" s="306">
        <v>23</v>
      </c>
      <c r="I30" s="307" t="s">
        <v>160</v>
      </c>
      <c r="J30" s="285"/>
      <c r="K30" s="285"/>
      <c r="L30" s="285"/>
      <c r="M30" s="308" t="s">
        <v>239</v>
      </c>
      <c r="N30" s="308" t="s">
        <v>239</v>
      </c>
      <c r="O30" s="309">
        <v>0</v>
      </c>
      <c r="P30" s="243"/>
      <c r="Q30" s="248"/>
      <c r="R30" s="249"/>
      <c r="S30" s="250"/>
      <c r="T30" s="250"/>
      <c r="U30" s="250"/>
      <c r="V30" s="251"/>
      <c r="W30" s="251"/>
      <c r="X30" s="243"/>
      <c r="Y30"/>
      <c r="Z30" s="306">
        <v>22</v>
      </c>
      <c r="AA30" s="307" t="s">
        <v>160</v>
      </c>
      <c r="AB30" s="285"/>
      <c r="AC30" s="285">
        <v>3494.5859154200002</v>
      </c>
      <c r="AD30" s="285">
        <v>0</v>
      </c>
      <c r="AE30" s="308" t="s">
        <v>239</v>
      </c>
      <c r="AF30" s="308">
        <v>-1</v>
      </c>
      <c r="AG30" s="309">
        <v>0</v>
      </c>
      <c r="AH30" s="217"/>
      <c r="AI30" s="306">
        <v>22</v>
      </c>
      <c r="AJ30" s="307" t="s">
        <v>160</v>
      </c>
      <c r="AK30" s="285"/>
      <c r="AL30" s="285">
        <v>39.052880270000003</v>
      </c>
      <c r="AM30" s="285"/>
      <c r="AN30" s="308" t="s">
        <v>239</v>
      </c>
      <c r="AO30" s="308">
        <v>-1</v>
      </c>
      <c r="AP30" s="309">
        <v>0</v>
      </c>
    </row>
    <row r="31" spans="2:42" ht="14.4" customHeight="1" x14ac:dyDescent="0.3">
      <c r="H31" s="346" t="s">
        <v>77</v>
      </c>
      <c r="I31" s="347"/>
      <c r="J31" s="244">
        <v>46545723.630000003</v>
      </c>
      <c r="K31" s="244">
        <v>52804292.229999997</v>
      </c>
      <c r="L31" s="244">
        <v>53163175.480000012</v>
      </c>
      <c r="M31" s="245">
        <v>0.14217099518321552</v>
      </c>
      <c r="N31" s="245">
        <v>6.7964787490537582E-3</v>
      </c>
      <c r="O31" s="245">
        <v>1</v>
      </c>
      <c r="P31" s="243"/>
      <c r="Q31" s="248"/>
      <c r="R31" s="249"/>
      <c r="S31" s="250"/>
      <c r="T31" s="250"/>
      <c r="U31" s="250"/>
      <c r="V31" s="251"/>
      <c r="W31" s="251"/>
      <c r="X31" s="243"/>
      <c r="Y31"/>
      <c r="Z31" s="346" t="s">
        <v>77</v>
      </c>
      <c r="AA31" s="347"/>
      <c r="AB31" s="244">
        <v>57349272.490557611</v>
      </c>
      <c r="AC31" s="244">
        <v>65799110.041605391</v>
      </c>
      <c r="AD31" s="244">
        <v>66047080.360000007</v>
      </c>
      <c r="AE31" s="245">
        <v>0.15166378738064146</v>
      </c>
      <c r="AF31" s="245">
        <v>3.768596843298111E-3</v>
      </c>
      <c r="AG31" s="245">
        <v>1</v>
      </c>
      <c r="AH31" s="217"/>
      <c r="AI31" s="346" t="s">
        <v>77</v>
      </c>
      <c r="AJ31" s="347"/>
      <c r="AK31" s="244">
        <v>1091188.24990182</v>
      </c>
      <c r="AL31" s="244">
        <v>645364.64555064996</v>
      </c>
      <c r="AM31" s="244">
        <v>984281.57</v>
      </c>
      <c r="AN31" s="245">
        <v>-9.797271910821892E-2</v>
      </c>
      <c r="AO31" s="245">
        <v>0.52515570350181329</v>
      </c>
      <c r="AP31" s="245">
        <v>1</v>
      </c>
    </row>
    <row r="32" spans="2:42" ht="13.95" customHeight="1" x14ac:dyDescent="0.3">
      <c r="O32" s="270" t="s">
        <v>27</v>
      </c>
      <c r="P32" s="243"/>
      <c r="Q32" s="248"/>
      <c r="R32" s="249"/>
      <c r="S32" s="250"/>
      <c r="T32" s="250"/>
      <c r="U32" s="250"/>
      <c r="V32" s="251"/>
      <c r="W32" s="251"/>
      <c r="X32" s="243"/>
      <c r="Y32"/>
      <c r="Z32" s="217"/>
      <c r="AA32" s="217"/>
      <c r="AB32" s="217"/>
      <c r="AC32" s="217"/>
      <c r="AD32" s="217"/>
      <c r="AE32" s="217"/>
      <c r="AF32" s="217"/>
      <c r="AG32" s="270" t="s">
        <v>224</v>
      </c>
      <c r="AH32" s="217"/>
      <c r="AP32" s="270" t="s">
        <v>224</v>
      </c>
    </row>
    <row r="33" spans="15:42" ht="14.4" customHeight="1" x14ac:dyDescent="0.3">
      <c r="O33" s="269" t="s">
        <v>227</v>
      </c>
      <c r="P33" s="259"/>
      <c r="Q33" s="248"/>
      <c r="R33" s="249"/>
      <c r="S33" s="250"/>
      <c r="T33" s="250"/>
      <c r="U33" s="250"/>
      <c r="V33" s="251"/>
      <c r="W33" s="251"/>
      <c r="X33" s="243"/>
      <c r="Y33" s="217"/>
      <c r="Z33" s="217"/>
      <c r="AA33" s="217"/>
      <c r="AB33" s="217"/>
      <c r="AC33" s="217"/>
      <c r="AD33" s="217"/>
      <c r="AE33" s="217"/>
      <c r="AF33" s="217"/>
      <c r="AG33" s="272" t="s">
        <v>27</v>
      </c>
      <c r="AH33" s="217"/>
      <c r="AP33" s="272" t="s">
        <v>43</v>
      </c>
    </row>
    <row r="34" spans="15:42" ht="14.4" customHeight="1" x14ac:dyDescent="0.3">
      <c r="O34" s="246"/>
      <c r="P34" s="260"/>
      <c r="Q34" s="248"/>
      <c r="R34" s="249"/>
      <c r="S34" s="250"/>
      <c r="T34" s="250"/>
      <c r="U34" s="250"/>
      <c r="V34" s="251"/>
      <c r="W34" s="251"/>
      <c r="X34" s="243"/>
      <c r="Y34" s="217"/>
      <c r="Z34" s="217"/>
      <c r="AA34" s="217"/>
      <c r="AB34" s="217"/>
      <c r="AC34" s="217"/>
      <c r="AD34" s="217"/>
      <c r="AE34" s="217"/>
      <c r="AF34" s="217"/>
      <c r="AG34" s="269" t="s">
        <v>234</v>
      </c>
      <c r="AH34" s="261"/>
      <c r="AP34" s="269" t="s">
        <v>234</v>
      </c>
    </row>
    <row r="35" spans="15:42" ht="14.4" customHeight="1" x14ac:dyDescent="0.3">
      <c r="O35" s="246"/>
      <c r="P35" s="261"/>
      <c r="Y35" s="261"/>
      <c r="Z35" s="217"/>
      <c r="AA35" s="217"/>
      <c r="AB35" s="217"/>
      <c r="AC35" s="217"/>
      <c r="AD35" s="217"/>
      <c r="AE35" s="217"/>
      <c r="AF35" s="217"/>
      <c r="AG35" s="284" t="s">
        <v>235</v>
      </c>
      <c r="AH35" s="261"/>
      <c r="AP35" s="284" t="s">
        <v>235</v>
      </c>
    </row>
    <row r="36" spans="15:42" ht="14.4" customHeight="1" x14ac:dyDescent="0.3">
      <c r="P36" s="261"/>
      <c r="Y36" s="261"/>
      <c r="AG36" s="269" t="s">
        <v>236</v>
      </c>
      <c r="AP36" s="269" t="s">
        <v>236</v>
      </c>
    </row>
    <row r="37" spans="15:42" ht="14.4" customHeight="1" x14ac:dyDescent="0.3">
      <c r="P37" s="261"/>
      <c r="Y37" s="261"/>
    </row>
    <row r="38" spans="15:42" ht="14.4" customHeight="1" x14ac:dyDescent="0.3">
      <c r="Q38" s="217"/>
      <c r="R38" s="217"/>
      <c r="S38" s="217"/>
      <c r="T38" s="217"/>
      <c r="U38" s="217"/>
      <c r="V38" s="217"/>
      <c r="W38" s="217"/>
      <c r="X38" s="262"/>
      <c r="AA38" s="267" t="s">
        <v>228</v>
      </c>
    </row>
    <row r="39" spans="15:42" ht="14.4" customHeight="1" x14ac:dyDescent="0.3">
      <c r="Q39" s="217"/>
      <c r="R39" s="217"/>
      <c r="S39" s="217"/>
      <c r="T39" s="217"/>
      <c r="U39" s="217"/>
      <c r="V39" s="217"/>
      <c r="W39" s="217"/>
      <c r="X39" s="262"/>
      <c r="AJ39" s="267" t="s">
        <v>228</v>
      </c>
    </row>
  </sheetData>
  <mergeCells count="12">
    <mergeCell ref="H6:O6"/>
    <mergeCell ref="H8:I8"/>
    <mergeCell ref="H31:I31"/>
    <mergeCell ref="AI6:AP6"/>
    <mergeCell ref="AI8:AJ8"/>
    <mergeCell ref="AI31:AJ31"/>
    <mergeCell ref="Q6:X6"/>
    <mergeCell ref="Q8:R8"/>
    <mergeCell ref="Q18:R18"/>
    <mergeCell ref="Z6:AG6"/>
    <mergeCell ref="Z8:AA8"/>
    <mergeCell ref="Z31:AA31"/>
  </mergeCells>
  <conditionalFormatting sqref="M9:N27 V17:W17">
    <cfRule type="cellIs" dxfId="9" priority="4" operator="lessThan">
      <formula>0</formula>
    </cfRule>
  </conditionalFormatting>
  <conditionalFormatting sqref="AN9:AO27">
    <cfRule type="cellIs" dxfId="8" priority="3" operator="lessThan">
      <formula>0</formula>
    </cfRule>
  </conditionalFormatting>
  <conditionalFormatting sqref="V21:W30 V9:W16">
    <cfRule type="cellIs" dxfId="7" priority="2" operator="lessThan">
      <formula>0</formula>
    </cfRule>
  </conditionalFormatting>
  <conditionalFormatting sqref="AE9:AF27">
    <cfRule type="cellIs" dxfId="6" priority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A2:AW40"/>
  <sheetViews>
    <sheetView showGridLines="0" tabSelected="1" zoomScale="70" zoomScaleNormal="70" workbookViewId="0">
      <pane ySplit="8" topLeftCell="A9" activePane="bottomLeft" state="frozen"/>
      <selection pane="bottomLeft" activeCell="M29" sqref="M29"/>
    </sheetView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58.33203125" customWidth="1"/>
    <col min="4" max="6" width="12.33203125" customWidth="1"/>
    <col min="7" max="7" width="11.5546875" customWidth="1"/>
    <col min="8" max="8" width="4.109375" customWidth="1"/>
    <col min="9" max="9" width="29.33203125" customWidth="1"/>
    <col min="10" max="10" width="9.109375" bestFit="1" customWidth="1"/>
    <col min="11" max="12" width="8.33203125" bestFit="1" customWidth="1"/>
    <col min="13" max="13" width="11.6640625" customWidth="1"/>
    <col min="14" max="14" width="14.109375" customWidth="1"/>
    <col min="15" max="15" width="9.6640625" customWidth="1"/>
    <col min="16" max="16" width="7" bestFit="1" customWidth="1"/>
    <col min="17" max="17" width="29.33203125" bestFit="1" customWidth="1"/>
    <col min="18" max="20" width="9.6640625" customWidth="1"/>
    <col min="21" max="21" width="11.6640625" bestFit="1" customWidth="1"/>
    <col min="22" max="22" width="14.109375" bestFit="1" customWidth="1"/>
    <col min="23" max="23" width="9.6640625" customWidth="1"/>
    <col min="24" max="49" width="0" hidden="1" customWidth="1"/>
    <col min="50" max="16384" width="9.6640625" hidden="1"/>
  </cols>
  <sheetData>
    <row r="2" spans="2:23" ht="14.4" customHeight="1" x14ac:dyDescent="0.3">
      <c r="B2" s="22"/>
      <c r="C2" s="23" t="s">
        <v>2</v>
      </c>
    </row>
    <row r="3" spans="2:23" ht="15.6" x14ac:dyDescent="0.3">
      <c r="B3" s="22"/>
      <c r="C3" s="23" t="s">
        <v>1</v>
      </c>
      <c r="D3" s="3"/>
      <c r="E3" s="3"/>
      <c r="F3" s="3"/>
    </row>
    <row r="4" spans="2:23" ht="16.2" thickBot="1" x14ac:dyDescent="0.35">
      <c r="B4" s="24"/>
      <c r="C4" s="25" t="s">
        <v>3</v>
      </c>
      <c r="D4" s="20"/>
      <c r="E4" s="20"/>
      <c r="F4" s="20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2:23" ht="15" thickTop="1" x14ac:dyDescent="0.3">
      <c r="B5" s="1"/>
      <c r="C5" s="1"/>
      <c r="D5" s="3"/>
      <c r="E5" s="3"/>
      <c r="F5" s="3"/>
    </row>
    <row r="6" spans="2:23" ht="14.4" customHeight="1" x14ac:dyDescent="0.3">
      <c r="B6" s="1"/>
      <c r="C6" s="38" t="s">
        <v>118</v>
      </c>
      <c r="D6" s="3"/>
      <c r="E6" s="3"/>
      <c r="F6" s="3"/>
      <c r="H6" s="316" t="s">
        <v>119</v>
      </c>
      <c r="I6" s="318"/>
      <c r="J6" s="318"/>
      <c r="K6" s="318"/>
      <c r="L6" s="318"/>
      <c r="M6" s="318"/>
      <c r="N6" s="317"/>
      <c r="P6" s="316" t="s">
        <v>184</v>
      </c>
      <c r="Q6" s="318"/>
      <c r="R6" s="318"/>
      <c r="S6" s="318"/>
      <c r="T6" s="318"/>
      <c r="U6" s="318"/>
      <c r="V6" s="317"/>
    </row>
    <row r="8" spans="2:23" x14ac:dyDescent="0.3">
      <c r="C8" s="4" t="s">
        <v>29</v>
      </c>
      <c r="D8" s="95">
        <v>42855</v>
      </c>
      <c r="E8" s="95">
        <v>43220</v>
      </c>
      <c r="F8" s="95" t="s">
        <v>241</v>
      </c>
      <c r="H8" s="319" t="s">
        <v>39</v>
      </c>
      <c r="I8" s="320"/>
      <c r="J8" s="21">
        <v>42855</v>
      </c>
      <c r="K8" s="21">
        <v>43189</v>
      </c>
      <c r="L8" s="21">
        <v>43220</v>
      </c>
      <c r="M8" s="21" t="s">
        <v>40</v>
      </c>
      <c r="N8" s="21" t="s">
        <v>41</v>
      </c>
      <c r="P8" s="319" t="s">
        <v>39</v>
      </c>
      <c r="Q8" s="320"/>
      <c r="R8" s="21">
        <v>42855</v>
      </c>
      <c r="S8" s="21">
        <v>43189</v>
      </c>
      <c r="T8" s="21">
        <v>43220</v>
      </c>
      <c r="U8" s="21" t="s">
        <v>40</v>
      </c>
      <c r="V8" s="21" t="s">
        <v>41</v>
      </c>
    </row>
    <row r="9" spans="2:23" x14ac:dyDescent="0.3">
      <c r="C9" s="17" t="s">
        <v>117</v>
      </c>
      <c r="D9" s="102">
        <v>0.2909632114384737</v>
      </c>
      <c r="E9" s="102">
        <v>0.28691800213081708</v>
      </c>
      <c r="F9" s="102">
        <v>-1.3902820523796766E-2</v>
      </c>
      <c r="H9" s="61">
        <v>1</v>
      </c>
      <c r="I9" s="62" t="s">
        <v>66</v>
      </c>
      <c r="J9" s="103">
        <v>0.63907520867232859</v>
      </c>
      <c r="K9" s="103">
        <v>0.66781192945538193</v>
      </c>
      <c r="L9" s="103">
        <v>0.59703195398356312</v>
      </c>
      <c r="M9" s="105">
        <v>-6.5787647710681574E-2</v>
      </c>
      <c r="N9" s="105">
        <v>-0.10598788723277486</v>
      </c>
      <c r="P9" s="61">
        <v>1</v>
      </c>
      <c r="Q9" s="62" t="s">
        <v>78</v>
      </c>
      <c r="R9" s="278">
        <v>18.47873653273145</v>
      </c>
      <c r="S9" s="278">
        <v>13.903839031075224</v>
      </c>
      <c r="T9" s="278">
        <v>13.838784395381252</v>
      </c>
      <c r="U9" s="105">
        <v>-0.25109682846180714</v>
      </c>
      <c r="V9" s="105">
        <v>-4.6788973569511505E-3</v>
      </c>
      <c r="W9" s="152"/>
    </row>
    <row r="10" spans="2:23" x14ac:dyDescent="0.3">
      <c r="C10" s="17" t="s">
        <v>185</v>
      </c>
      <c r="D10" s="145">
        <v>3.2838739862869062</v>
      </c>
      <c r="E10" s="145">
        <v>3.3763212278759096</v>
      </c>
      <c r="F10" s="102">
        <v>2.8151884626222756E-2</v>
      </c>
      <c r="H10" s="61">
        <v>2</v>
      </c>
      <c r="I10" s="62" t="s">
        <v>57</v>
      </c>
      <c r="J10" s="103">
        <v>0.45399286448649456</v>
      </c>
      <c r="K10" s="103">
        <v>0.60891521663256309</v>
      </c>
      <c r="L10" s="103">
        <v>0.54975603188023503</v>
      </c>
      <c r="M10" s="105">
        <v>0.21093540203997918</v>
      </c>
      <c r="N10" s="105">
        <v>-9.7155044144719427E-2</v>
      </c>
      <c r="P10" s="61">
        <v>2</v>
      </c>
      <c r="Q10" s="62" t="s">
        <v>59</v>
      </c>
      <c r="R10" s="278">
        <v>5.5979710647256677</v>
      </c>
      <c r="S10" s="278">
        <v>5.6691651184941394</v>
      </c>
      <c r="T10" s="278">
        <v>5.9314635504918849</v>
      </c>
      <c r="U10" s="105">
        <v>5.9573813781861773E-2</v>
      </c>
      <c r="V10" s="105">
        <v>4.6267559070041431E-2</v>
      </c>
      <c r="W10" s="152"/>
    </row>
    <row r="11" spans="2:23" x14ac:dyDescent="0.3">
      <c r="B11" s="10"/>
      <c r="C11" s="282" t="s">
        <v>116</v>
      </c>
      <c r="D11" s="1"/>
      <c r="E11" s="1"/>
      <c r="F11" s="1"/>
      <c r="H11" s="61">
        <v>3</v>
      </c>
      <c r="I11" s="62" t="s">
        <v>63</v>
      </c>
      <c r="J11" s="103">
        <v>0.34769866496326007</v>
      </c>
      <c r="K11" s="103">
        <v>0.46588100170310409</v>
      </c>
      <c r="L11" s="103">
        <v>0.45603778291193153</v>
      </c>
      <c r="M11" s="105">
        <v>0.31158911110607579</v>
      </c>
      <c r="N11" s="105">
        <v>-2.1128182422526454E-2</v>
      </c>
      <c r="P11" s="61">
        <v>3</v>
      </c>
      <c r="Q11" s="62" t="s">
        <v>63</v>
      </c>
      <c r="R11" s="278">
        <v>4.3637206063226941</v>
      </c>
      <c r="S11" s="278">
        <v>5.5784853514702508</v>
      </c>
      <c r="T11" s="278">
        <v>5.4854353124475539</v>
      </c>
      <c r="U11" s="105">
        <v>0.25705465755520218</v>
      </c>
      <c r="V11" s="105">
        <v>-1.6680161936460602E-2</v>
      </c>
      <c r="W11" s="152"/>
    </row>
    <row r="12" spans="2:23" x14ac:dyDescent="0.3">
      <c r="B12" s="10"/>
      <c r="C12" s="13"/>
      <c r="D12" s="12"/>
      <c r="E12" s="12"/>
      <c r="F12" s="12"/>
      <c r="H12" s="61">
        <v>4</v>
      </c>
      <c r="I12" s="62" t="s">
        <v>78</v>
      </c>
      <c r="J12" s="103">
        <v>0.69751683139574694</v>
      </c>
      <c r="K12" s="103">
        <v>0.4355710333802647</v>
      </c>
      <c r="L12" s="103">
        <v>0.44977892768545513</v>
      </c>
      <c r="M12" s="105">
        <v>-0.35517121961711329</v>
      </c>
      <c r="N12" s="105">
        <v>3.2619006353405977E-2</v>
      </c>
      <c r="P12" s="61">
        <v>4</v>
      </c>
      <c r="Q12" s="62" t="s">
        <v>58</v>
      </c>
      <c r="R12" s="278">
        <v>3.7578825560648066</v>
      </c>
      <c r="S12" s="278">
        <v>3.8340240204733931</v>
      </c>
      <c r="T12" s="278">
        <v>4.1358417923784305</v>
      </c>
      <c r="U12" s="105">
        <v>0.10057771382547331</v>
      </c>
      <c r="V12" s="105">
        <v>7.8720887061049627E-2</v>
      </c>
      <c r="W12" s="152"/>
    </row>
    <row r="13" spans="2:23" x14ac:dyDescent="0.3">
      <c r="B13" s="10"/>
      <c r="C13" s="13"/>
      <c r="D13" s="12"/>
      <c r="E13" s="12"/>
      <c r="F13" s="12"/>
      <c r="H13" s="61">
        <v>5</v>
      </c>
      <c r="I13" s="62" t="s">
        <v>58</v>
      </c>
      <c r="J13" s="103">
        <v>0.49078794289019911</v>
      </c>
      <c r="K13" s="103">
        <v>0.49352879586948784</v>
      </c>
      <c r="L13" s="103">
        <v>0.44394972101140295</v>
      </c>
      <c r="M13" s="105">
        <v>-9.5434744388728787E-2</v>
      </c>
      <c r="N13" s="105">
        <v>-0.10045832233707375</v>
      </c>
      <c r="P13" s="61">
        <v>5</v>
      </c>
      <c r="Q13" s="62" t="s">
        <v>73</v>
      </c>
      <c r="R13" s="278">
        <v>3.3679684705274453</v>
      </c>
      <c r="S13" s="278">
        <v>3.7942732524989009</v>
      </c>
      <c r="T13" s="278">
        <v>3.8948638496659571</v>
      </c>
      <c r="U13" s="105">
        <v>0.15644308542353924</v>
      </c>
      <c r="V13" s="105">
        <v>2.6511163132704629E-2</v>
      </c>
      <c r="W13" s="152"/>
    </row>
    <row r="14" spans="2:23" x14ac:dyDescent="0.3">
      <c r="B14" s="10"/>
      <c r="C14" s="13"/>
      <c r="D14" s="12"/>
      <c r="E14" s="12"/>
      <c r="F14" s="12"/>
      <c r="H14" s="61">
        <v>6</v>
      </c>
      <c r="I14" s="62" t="s">
        <v>60</v>
      </c>
      <c r="J14" s="103">
        <v>0.39139858038916664</v>
      </c>
      <c r="K14" s="103">
        <v>0.542557357339982</v>
      </c>
      <c r="L14" s="103">
        <v>0.42933141789231466</v>
      </c>
      <c r="M14" s="105">
        <v>9.691613460997095E-2</v>
      </c>
      <c r="N14" s="105">
        <v>-0.20868934485154667</v>
      </c>
      <c r="P14" s="61">
        <v>6</v>
      </c>
      <c r="Q14" s="62" t="s">
        <v>216</v>
      </c>
      <c r="R14" s="278">
        <v>4.1378676470588234</v>
      </c>
      <c r="S14" s="278">
        <v>3.763644366197183</v>
      </c>
      <c r="T14" s="278">
        <v>3.353412462908012</v>
      </c>
      <c r="U14" s="105">
        <v>-0.18957957360197308</v>
      </c>
      <c r="V14" s="105">
        <v>-0.10899858312162281</v>
      </c>
      <c r="W14" s="152"/>
    </row>
    <row r="15" spans="2:23" x14ac:dyDescent="0.3">
      <c r="B15" s="10"/>
      <c r="C15" s="13"/>
      <c r="D15" s="12"/>
      <c r="E15" s="12"/>
      <c r="F15" s="12"/>
      <c r="H15" s="61">
        <v>7</v>
      </c>
      <c r="I15" s="62" t="s">
        <v>62</v>
      </c>
      <c r="J15" s="103">
        <v>0.36813111975766022</v>
      </c>
      <c r="K15" s="103">
        <v>0.46846147694215534</v>
      </c>
      <c r="L15" s="103">
        <v>0.39904684979421234</v>
      </c>
      <c r="M15" s="105">
        <v>8.3980213508990653E-2</v>
      </c>
      <c r="N15" s="105">
        <v>-0.1481757424346638</v>
      </c>
      <c r="P15" s="61">
        <v>7</v>
      </c>
      <c r="Q15" s="62" t="s">
        <v>74</v>
      </c>
      <c r="R15" s="278">
        <v>3.1348383160463698</v>
      </c>
      <c r="S15" s="278">
        <v>3.1097653292959877</v>
      </c>
      <c r="T15" s="278">
        <v>3.1040000000000001</v>
      </c>
      <c r="U15" s="105">
        <v>-9.8372907746204774E-3</v>
      </c>
      <c r="V15" s="105">
        <v>-1.8539435248294822E-3</v>
      </c>
      <c r="W15" s="152"/>
    </row>
    <row r="16" spans="2:23" x14ac:dyDescent="0.3">
      <c r="B16" s="10"/>
      <c r="C16" s="13"/>
      <c r="D16" s="12"/>
      <c r="E16" s="12"/>
      <c r="F16" s="12"/>
      <c r="H16" s="61">
        <v>8</v>
      </c>
      <c r="I16" s="62" t="s">
        <v>69</v>
      </c>
      <c r="J16" s="103">
        <v>0.32860925319546475</v>
      </c>
      <c r="K16" s="103">
        <v>0.46059462148253782</v>
      </c>
      <c r="L16" s="103">
        <v>0.32587460040950078</v>
      </c>
      <c r="M16" s="105">
        <v>-8.3218983013156889E-3</v>
      </c>
      <c r="N16" s="105">
        <v>-0.29249152028611902</v>
      </c>
      <c r="P16" s="61">
        <v>8</v>
      </c>
      <c r="Q16" s="62" t="s">
        <v>57</v>
      </c>
      <c r="R16" s="278">
        <v>2.8233229521973406</v>
      </c>
      <c r="S16" s="278">
        <v>2.9934573829531814</v>
      </c>
      <c r="T16" s="278">
        <v>2.9932142857142856</v>
      </c>
      <c r="U16" s="105">
        <v>6.0174247294211058E-2</v>
      </c>
      <c r="V16" s="105">
        <v>-8.1209520563119142E-5</v>
      </c>
      <c r="W16" s="152"/>
    </row>
    <row r="17" spans="2:23" x14ac:dyDescent="0.3">
      <c r="B17" s="10"/>
      <c r="C17" s="13"/>
      <c r="D17" s="12"/>
      <c r="E17" s="12"/>
      <c r="F17" s="12"/>
      <c r="H17" s="61">
        <v>9</v>
      </c>
      <c r="I17" s="62" t="s">
        <v>64</v>
      </c>
      <c r="J17" s="103">
        <v>0.188140510248751</v>
      </c>
      <c r="K17" s="103">
        <v>0.30406949887953805</v>
      </c>
      <c r="L17" s="103">
        <v>0.2491598805345494</v>
      </c>
      <c r="M17" s="105">
        <v>0.32432871689951992</v>
      </c>
      <c r="N17" s="105">
        <v>-0.18058246074441675</v>
      </c>
      <c r="P17" s="61">
        <v>9</v>
      </c>
      <c r="Q17" s="62" t="s">
        <v>66</v>
      </c>
      <c r="R17" s="278">
        <v>3.2202132019688752</v>
      </c>
      <c r="S17" s="278">
        <v>2.9673468502773948</v>
      </c>
      <c r="T17" s="278">
        <v>2.9535622481167034</v>
      </c>
      <c r="U17" s="105">
        <v>-8.2805372541525646E-2</v>
      </c>
      <c r="V17" s="105">
        <v>-4.6454300276365101E-3</v>
      </c>
      <c r="W17" s="152"/>
    </row>
    <row r="18" spans="2:23" x14ac:dyDescent="0.3">
      <c r="B18" s="10"/>
      <c r="C18" s="14"/>
      <c r="D18" s="12"/>
      <c r="E18" s="12"/>
      <c r="F18" s="12"/>
      <c r="H18" s="61">
        <v>10</v>
      </c>
      <c r="I18" s="62" t="s">
        <v>59</v>
      </c>
      <c r="J18" s="103">
        <v>0.25413865016220183</v>
      </c>
      <c r="K18" s="103">
        <v>0.22909831595361418</v>
      </c>
      <c r="L18" s="103">
        <v>0.24680717721095302</v>
      </c>
      <c r="M18" s="105">
        <v>-2.8848319397972499E-2</v>
      </c>
      <c r="N18" s="105">
        <v>7.7298085687039109E-2</v>
      </c>
      <c r="P18" s="61">
        <v>10</v>
      </c>
      <c r="Q18" s="62" t="s">
        <v>69</v>
      </c>
      <c r="R18" s="278">
        <v>2.6001829029308019</v>
      </c>
      <c r="S18" s="278">
        <v>2.6001829029308019</v>
      </c>
      <c r="T18" s="278">
        <v>2.9316807790735617</v>
      </c>
      <c r="U18" s="105">
        <v>0.1274902145418737</v>
      </c>
      <c r="V18" s="105">
        <v>0.1274902145418737</v>
      </c>
      <c r="W18" s="152"/>
    </row>
    <row r="19" spans="2:23" x14ac:dyDescent="0.3">
      <c r="B19" s="10"/>
      <c r="C19" s="13"/>
      <c r="D19" s="12"/>
      <c r="E19" s="12"/>
      <c r="F19" s="12"/>
      <c r="H19" s="61">
        <v>11</v>
      </c>
      <c r="I19" s="62" t="s">
        <v>61</v>
      </c>
      <c r="J19" s="103">
        <v>0.19937301564757193</v>
      </c>
      <c r="K19" s="103">
        <v>0.30225352481559797</v>
      </c>
      <c r="L19" s="103">
        <v>0.23569498823808255</v>
      </c>
      <c r="M19" s="105">
        <v>0.18218098609049638</v>
      </c>
      <c r="N19" s="105">
        <v>-0.22020764395757553</v>
      </c>
      <c r="P19" s="61">
        <v>11</v>
      </c>
      <c r="Q19" s="62" t="s">
        <v>68</v>
      </c>
      <c r="R19" s="278">
        <v>2.4542182927588567</v>
      </c>
      <c r="S19" s="278">
        <v>2.9699307181122649</v>
      </c>
      <c r="T19" s="278">
        <v>2.9037594243811751</v>
      </c>
      <c r="U19" s="105">
        <v>0.18317080145180409</v>
      </c>
      <c r="V19" s="105">
        <v>-2.228041661966762E-2</v>
      </c>
      <c r="W19" s="152"/>
    </row>
    <row r="20" spans="2:23" x14ac:dyDescent="0.3">
      <c r="B20" s="10"/>
      <c r="C20" s="14"/>
      <c r="D20" s="12"/>
      <c r="E20" s="12"/>
      <c r="F20" s="12"/>
      <c r="H20" s="61">
        <v>12</v>
      </c>
      <c r="I20" s="62" t="s">
        <v>216</v>
      </c>
      <c r="J20" s="103">
        <v>0.24968481450924118</v>
      </c>
      <c r="K20" s="103">
        <v>0.20156931603879968</v>
      </c>
      <c r="L20" s="103">
        <v>0.19061665735032429</v>
      </c>
      <c r="M20" s="105">
        <v>-0.23657088347569766</v>
      </c>
      <c r="N20" s="105">
        <v>-5.4336934329663245E-2</v>
      </c>
      <c r="P20" s="61">
        <v>12</v>
      </c>
      <c r="Q20" s="62" t="s">
        <v>62</v>
      </c>
      <c r="R20" s="278">
        <v>2.7973039542157938</v>
      </c>
      <c r="S20" s="278">
        <v>2.9162513404016264</v>
      </c>
      <c r="T20" s="278">
        <v>2.898333439386696</v>
      </c>
      <c r="U20" s="105">
        <v>3.6116734836284525E-2</v>
      </c>
      <c r="V20" s="105">
        <v>-6.1441552607954808E-3</v>
      </c>
      <c r="W20" s="152"/>
    </row>
    <row r="21" spans="2:23" x14ac:dyDescent="0.3">
      <c r="B21" s="10"/>
      <c r="C21" s="11"/>
      <c r="D21" s="12"/>
      <c r="E21" s="12"/>
      <c r="F21" s="12"/>
      <c r="H21" s="61">
        <v>13</v>
      </c>
      <c r="I21" s="62" t="s">
        <v>74</v>
      </c>
      <c r="J21" s="103">
        <v>0.15558370487392037</v>
      </c>
      <c r="K21" s="103">
        <v>0.16425806236294127</v>
      </c>
      <c r="L21" s="103">
        <v>0.16089047763127273</v>
      </c>
      <c r="M21" s="105">
        <v>3.4108795401502912E-2</v>
      </c>
      <c r="N21" s="105">
        <v>-2.0501792625725712E-2</v>
      </c>
      <c r="P21" s="61">
        <v>13</v>
      </c>
      <c r="Q21" s="62" t="s">
        <v>70</v>
      </c>
      <c r="R21" s="278">
        <v>2.5273929380718814</v>
      </c>
      <c r="S21" s="278">
        <v>2.910043843258074</v>
      </c>
      <c r="T21" s="278">
        <v>2.8961064239641852</v>
      </c>
      <c r="U21" s="105">
        <v>0.14588688618145418</v>
      </c>
      <c r="V21" s="105">
        <v>-4.7894190069261988E-3</v>
      </c>
      <c r="W21" s="152"/>
    </row>
    <row r="22" spans="2:23" x14ac:dyDescent="0.3">
      <c r="B22" s="10"/>
      <c r="C22" s="11"/>
      <c r="D22" s="12"/>
      <c r="E22" s="12"/>
      <c r="F22" s="12"/>
      <c r="H22" s="61">
        <v>14</v>
      </c>
      <c r="I22" s="62" t="s">
        <v>70</v>
      </c>
      <c r="J22" s="103">
        <v>0.1339117150682354</v>
      </c>
      <c r="K22" s="103">
        <v>0.13425874094050538</v>
      </c>
      <c r="L22" s="103">
        <v>0.15607921794067336</v>
      </c>
      <c r="M22" s="105">
        <v>0.16553818955378463</v>
      </c>
      <c r="N22" s="105">
        <v>0.16252555958227988</v>
      </c>
      <c r="P22" s="61">
        <v>14</v>
      </c>
      <c r="Q22" s="62" t="s">
        <v>64</v>
      </c>
      <c r="R22" s="278">
        <v>2.7185003574990954</v>
      </c>
      <c r="S22" s="278">
        <v>2.8458863167047057</v>
      </c>
      <c r="T22" s="278">
        <v>2.8538386019068462</v>
      </c>
      <c r="U22" s="105">
        <v>4.9784155457038848E-2</v>
      </c>
      <c r="V22" s="105">
        <v>2.7943088082831302E-3</v>
      </c>
      <c r="W22" s="152"/>
    </row>
    <row r="23" spans="2:23" x14ac:dyDescent="0.3">
      <c r="B23" s="10"/>
      <c r="C23" s="15"/>
      <c r="D23" s="15"/>
      <c r="E23" s="15"/>
      <c r="F23" s="15"/>
      <c r="H23" s="61">
        <v>15</v>
      </c>
      <c r="I23" s="62" t="s">
        <v>68</v>
      </c>
      <c r="J23" s="103">
        <v>0.16365467396425171</v>
      </c>
      <c r="K23" s="103">
        <v>0.17160246379752708</v>
      </c>
      <c r="L23" s="103">
        <v>0.11994169898408558</v>
      </c>
      <c r="M23" s="105">
        <v>-0.26710495900480469</v>
      </c>
      <c r="N23" s="105">
        <v>-0.30104908560284893</v>
      </c>
      <c r="P23" s="61">
        <v>15</v>
      </c>
      <c r="Q23" s="62" t="s">
        <v>81</v>
      </c>
      <c r="R23" s="278">
        <v>1.7069094234681499</v>
      </c>
      <c r="S23" s="278">
        <v>2.3595806218365873</v>
      </c>
      <c r="T23" s="278">
        <v>2.4315571172216672</v>
      </c>
      <c r="U23" s="105">
        <v>0.42453787165879975</v>
      </c>
      <c r="V23" s="105">
        <v>3.0503935622702594E-2</v>
      </c>
      <c r="W23" s="152"/>
    </row>
    <row r="24" spans="2:23" x14ac:dyDescent="0.3">
      <c r="B24" s="15"/>
      <c r="C24" s="16"/>
      <c r="D24" s="16"/>
      <c r="E24" s="16"/>
      <c r="F24" s="16"/>
      <c r="H24" s="61">
        <v>16</v>
      </c>
      <c r="I24" s="62" t="s">
        <v>73</v>
      </c>
      <c r="J24" s="103">
        <v>0.11114733314606262</v>
      </c>
      <c r="K24" s="103">
        <v>0.12708052528823988</v>
      </c>
      <c r="L24" s="103">
        <v>0.1180858494216952</v>
      </c>
      <c r="M24" s="105">
        <v>6.2426295613538629E-2</v>
      </c>
      <c r="N24" s="105">
        <v>-7.0779341257389716E-2</v>
      </c>
      <c r="P24" s="61">
        <v>16</v>
      </c>
      <c r="Q24" s="62" t="s">
        <v>60</v>
      </c>
      <c r="R24" s="278">
        <v>3.2243162236724547</v>
      </c>
      <c r="S24" s="278">
        <v>2.3094258716532234</v>
      </c>
      <c r="T24" s="278">
        <v>2.3658648117565901</v>
      </c>
      <c r="U24" s="105">
        <v>-0.26624293411832278</v>
      </c>
      <c r="V24" s="105">
        <v>2.4438515561863161E-2</v>
      </c>
      <c r="W24" s="152"/>
    </row>
    <row r="25" spans="2:23" x14ac:dyDescent="0.3">
      <c r="B25" s="16"/>
      <c r="D25" s="1"/>
      <c r="E25" s="1"/>
      <c r="F25" s="1"/>
      <c r="H25" s="61">
        <v>17</v>
      </c>
      <c r="I25" s="62" t="s">
        <v>72</v>
      </c>
      <c r="J25" s="103">
        <v>2.853464669383543E-2</v>
      </c>
      <c r="K25" s="103">
        <v>8.3412020352600535E-2</v>
      </c>
      <c r="L25" s="103">
        <v>7.802677982866979E-2</v>
      </c>
      <c r="M25" s="105">
        <v>1.7344575408927891</v>
      </c>
      <c r="N25" s="105">
        <v>-6.4561924062817022E-2</v>
      </c>
      <c r="P25" s="61">
        <v>17</v>
      </c>
      <c r="Q25" s="62" t="s">
        <v>217</v>
      </c>
      <c r="R25" s="278">
        <v>1.6091445427728615</v>
      </c>
      <c r="S25" s="278">
        <v>1.9223300970873787</v>
      </c>
      <c r="T25" s="278">
        <v>1.8667736757624398</v>
      </c>
      <c r="U25" s="105">
        <v>0.16010316422267112</v>
      </c>
      <c r="V25" s="105">
        <v>-2.8900562608427771E-2</v>
      </c>
      <c r="W25" s="152"/>
    </row>
    <row r="26" spans="2:23" x14ac:dyDescent="0.3">
      <c r="D26" s="1"/>
      <c r="E26" s="1"/>
      <c r="F26" s="1"/>
      <c r="H26" s="61">
        <v>18</v>
      </c>
      <c r="I26" s="62" t="s">
        <v>67</v>
      </c>
      <c r="J26" s="103">
        <v>8.5246750755869627E-2</v>
      </c>
      <c r="K26" s="103">
        <v>4.8919677963865649E-2</v>
      </c>
      <c r="L26" s="103">
        <v>5.3553315397452561E-2</v>
      </c>
      <c r="M26" s="105">
        <v>-0.37178467305083562</v>
      </c>
      <c r="N26" s="105">
        <v>9.471929551559044E-2</v>
      </c>
      <c r="P26" s="61">
        <v>19</v>
      </c>
      <c r="Q26" s="62" t="s">
        <v>61</v>
      </c>
      <c r="R26" s="278">
        <v>1.8068248946080814</v>
      </c>
      <c r="S26" s="278">
        <v>1.7265825734775717</v>
      </c>
      <c r="T26" s="278">
        <v>1.7725337897719307</v>
      </c>
      <c r="U26" s="105">
        <v>-1.8978654178654519E-2</v>
      </c>
      <c r="V26" s="105">
        <v>2.6613969699582407E-2</v>
      </c>
      <c r="W26" s="152"/>
    </row>
    <row r="27" spans="2:23" x14ac:dyDescent="0.3">
      <c r="D27" s="1"/>
      <c r="E27" s="1"/>
      <c r="F27" s="1"/>
      <c r="H27" s="61">
        <v>19</v>
      </c>
      <c r="I27" s="62" t="s">
        <v>71</v>
      </c>
      <c r="J27" s="103">
        <v>-4.4568531265214317E-2</v>
      </c>
      <c r="K27" s="103">
        <v>7.5665213642818641E-2</v>
      </c>
      <c r="L27" s="103">
        <v>3.4355363541387129E-2</v>
      </c>
      <c r="M27" s="105">
        <v>1.77084352044155</v>
      </c>
      <c r="N27" s="105">
        <v>-0.54595563948892933</v>
      </c>
      <c r="P27" s="61">
        <v>20</v>
      </c>
      <c r="Q27" s="62" t="s">
        <v>159</v>
      </c>
      <c r="R27" s="278">
        <v>0.38281721847032341</v>
      </c>
      <c r="S27" s="278">
        <v>1.7201003848084324</v>
      </c>
      <c r="T27" s="278">
        <v>1.7183524571249011</v>
      </c>
      <c r="U27" s="105">
        <v>3.4887021121755275</v>
      </c>
      <c r="V27" s="105">
        <v>-1.0161777178637754E-3</v>
      </c>
      <c r="W27" s="152"/>
    </row>
    <row r="28" spans="2:23" x14ac:dyDescent="0.3">
      <c r="D28" s="1"/>
      <c r="E28" s="1"/>
      <c r="F28" s="1"/>
      <c r="H28" s="61">
        <v>20</v>
      </c>
      <c r="I28" s="62" t="s">
        <v>217</v>
      </c>
      <c r="J28" s="103">
        <v>9.1385743612823367E-2</v>
      </c>
      <c r="K28" s="103">
        <v>1.9545889112648762E-3</v>
      </c>
      <c r="L28" s="103">
        <v>1.9562690087163714E-2</v>
      </c>
      <c r="M28" s="105">
        <v>-0.78593280183782788</v>
      </c>
      <c r="N28" s="105">
        <v>9.0085956563132648</v>
      </c>
      <c r="P28" s="61">
        <v>21</v>
      </c>
      <c r="Q28" s="62" t="s">
        <v>72</v>
      </c>
      <c r="R28" s="278">
        <v>1.1174907875567746</v>
      </c>
      <c r="S28" s="278">
        <v>1.5626793497701408</v>
      </c>
      <c r="T28" s="278">
        <v>1.6579482298279435</v>
      </c>
      <c r="U28" s="105">
        <v>0.48363480781152379</v>
      </c>
      <c r="V28" s="105">
        <v>6.0965085429596444E-2</v>
      </c>
      <c r="W28" s="152"/>
    </row>
    <row r="29" spans="2:23" x14ac:dyDescent="0.3">
      <c r="D29" s="1"/>
      <c r="E29" s="1"/>
      <c r="F29" s="1"/>
      <c r="H29" s="61">
        <v>21</v>
      </c>
      <c r="I29" s="62" t="s">
        <v>81</v>
      </c>
      <c r="J29" s="103">
        <v>-0.38253448740207829</v>
      </c>
      <c r="K29" s="103">
        <v>-9.0875519441134589E-2</v>
      </c>
      <c r="L29" s="103">
        <v>-6.6264670196786946E-2</v>
      </c>
      <c r="M29" s="105">
        <v>0.82677465070714795</v>
      </c>
      <c r="N29" s="105">
        <v>0.27081935152282199</v>
      </c>
      <c r="P29" s="61">
        <v>22</v>
      </c>
      <c r="Q29" s="62" t="s">
        <v>226</v>
      </c>
      <c r="R29" s="278">
        <v>0.53878453532262738</v>
      </c>
      <c r="S29" s="278">
        <v>1.6225322111388198</v>
      </c>
      <c r="T29" s="278">
        <v>1.6066878051627209</v>
      </c>
      <c r="U29" s="105">
        <v>1.9820599884156413</v>
      </c>
      <c r="V29" s="105">
        <v>-9.7652335450265637E-3</v>
      </c>
      <c r="W29" s="152"/>
    </row>
    <row r="30" spans="2:23" x14ac:dyDescent="0.3">
      <c r="D30" s="1"/>
      <c r="E30" s="1"/>
      <c r="F30" s="1"/>
      <c r="H30" s="61">
        <v>22</v>
      </c>
      <c r="I30" s="62" t="s">
        <v>226</v>
      </c>
      <c r="J30" s="103">
        <v>-9.3130865720456146E-2</v>
      </c>
      <c r="K30" s="103">
        <v>-9.0501655786128565E-2</v>
      </c>
      <c r="L30" s="103">
        <v>-8.2194300723955949E-2</v>
      </c>
      <c r="M30" s="105">
        <v>0.117432227349069</v>
      </c>
      <c r="N30" s="105">
        <v>9.1792299157535506E-2</v>
      </c>
      <c r="P30" s="61">
        <v>23</v>
      </c>
      <c r="Q30" s="62" t="s">
        <v>71</v>
      </c>
      <c r="R30" s="278">
        <v>1.3919341464257333</v>
      </c>
      <c r="S30" s="278">
        <v>1.5676313191666231</v>
      </c>
      <c r="T30" s="278">
        <v>1.5634773523208791</v>
      </c>
      <c r="U30" s="105">
        <v>0.1232408920606205</v>
      </c>
      <c r="V30" s="105">
        <v>-2.6498366005804908E-3</v>
      </c>
      <c r="W30" s="152"/>
    </row>
    <row r="31" spans="2:23" ht="14.4" customHeight="1" x14ac:dyDescent="0.3">
      <c r="D31" s="1"/>
      <c r="E31" s="1"/>
      <c r="F31" s="1"/>
      <c r="H31" s="61">
        <v>23</v>
      </c>
      <c r="I31" s="62" t="s">
        <v>159</v>
      </c>
      <c r="J31" s="103">
        <v>-0.18447123127294163</v>
      </c>
      <c r="K31" s="103">
        <v>-9.3547576368603336E-2</v>
      </c>
      <c r="L31" s="103">
        <v>-0.11755079360414722</v>
      </c>
      <c r="M31" s="105">
        <v>0.3627689651498</v>
      </c>
      <c r="N31" s="105">
        <v>-0.256588338974861</v>
      </c>
      <c r="P31" s="61">
        <v>24</v>
      </c>
      <c r="Q31" s="62" t="s">
        <v>67</v>
      </c>
      <c r="R31" s="278">
        <v>1.3383140350565628</v>
      </c>
      <c r="S31" s="278">
        <v>1.4218691226255407</v>
      </c>
      <c r="T31" s="278">
        <v>1.3858771491575645</v>
      </c>
      <c r="U31" s="105">
        <v>3.5539576553115682E-2</v>
      </c>
      <c r="V31" s="105">
        <v>-2.5313140918001964E-2</v>
      </c>
      <c r="W31" s="152"/>
    </row>
    <row r="32" spans="2:23" ht="13.95" customHeight="1" x14ac:dyDescent="0.3">
      <c r="D32" s="1"/>
      <c r="E32" s="1"/>
      <c r="F32" s="1"/>
      <c r="H32" s="144">
        <v>24</v>
      </c>
      <c r="I32" s="44" t="s">
        <v>65</v>
      </c>
      <c r="J32" s="104">
        <v>0.54532154455548909</v>
      </c>
      <c r="K32" s="104" t="s">
        <v>239</v>
      </c>
      <c r="L32" s="104" t="s">
        <v>239</v>
      </c>
      <c r="M32" s="106" t="s">
        <v>239</v>
      </c>
      <c r="N32" s="106" t="s">
        <v>239</v>
      </c>
      <c r="P32" s="144">
        <v>25</v>
      </c>
      <c r="Q32" s="44" t="s">
        <v>65</v>
      </c>
      <c r="R32" s="279">
        <v>4.195998446491533</v>
      </c>
      <c r="S32" s="279" t="s">
        <v>239</v>
      </c>
      <c r="T32" s="279" t="s">
        <v>239</v>
      </c>
      <c r="U32" s="106" t="s">
        <v>239</v>
      </c>
      <c r="V32" s="106" t="s">
        <v>239</v>
      </c>
      <c r="W32" s="152"/>
    </row>
    <row r="33" spans="4:23" ht="14.4" customHeight="1" x14ac:dyDescent="0.3">
      <c r="D33" s="1"/>
      <c r="E33" s="1"/>
      <c r="F33" s="1"/>
      <c r="H33" s="144">
        <v>25</v>
      </c>
      <c r="I33" s="44" t="s">
        <v>76</v>
      </c>
      <c r="J33" s="104">
        <v>0.36162264957055501</v>
      </c>
      <c r="K33" s="104" t="s">
        <v>239</v>
      </c>
      <c r="L33" s="104" t="s">
        <v>239</v>
      </c>
      <c r="M33" s="106" t="s">
        <v>239</v>
      </c>
      <c r="N33" s="106" t="s">
        <v>239</v>
      </c>
      <c r="P33" s="144">
        <v>26</v>
      </c>
      <c r="Q33" s="44" t="s">
        <v>76</v>
      </c>
      <c r="R33" s="279">
        <v>1.4112862450262702</v>
      </c>
      <c r="S33" s="279" t="s">
        <v>239</v>
      </c>
      <c r="T33" s="279" t="s">
        <v>239</v>
      </c>
      <c r="U33" s="106" t="s">
        <v>239</v>
      </c>
      <c r="V33" s="106" t="s">
        <v>239</v>
      </c>
      <c r="W33" s="152"/>
    </row>
    <row r="34" spans="4:23" ht="14.4" customHeight="1" x14ac:dyDescent="0.3">
      <c r="D34" s="1"/>
      <c r="E34" s="1"/>
      <c r="F34" s="1"/>
      <c r="H34" s="321" t="s">
        <v>77</v>
      </c>
      <c r="I34" s="322"/>
      <c r="J34" s="96">
        <v>0.2909632114384737</v>
      </c>
      <c r="K34" s="96">
        <v>0.31654957715978282</v>
      </c>
      <c r="L34" s="96">
        <v>0.28691800213081708</v>
      </c>
      <c r="M34" s="96">
        <v>-1.3902820523796766E-2</v>
      </c>
      <c r="N34" s="96">
        <v>-9.3608006982137892E-2</v>
      </c>
      <c r="P34" s="310">
        <v>27</v>
      </c>
      <c r="Q34" s="294" t="s">
        <v>160</v>
      </c>
      <c r="R34" s="311"/>
      <c r="S34" s="311"/>
      <c r="T34" s="311"/>
      <c r="U34" s="312" t="s">
        <v>239</v>
      </c>
      <c r="V34" s="312" t="s">
        <v>239</v>
      </c>
      <c r="W34" s="152"/>
    </row>
    <row r="35" spans="4:23" ht="14.4" customHeight="1" x14ac:dyDescent="0.3">
      <c r="D35" s="1"/>
      <c r="E35" s="1"/>
      <c r="F35" s="1"/>
      <c r="N35" s="270" t="s">
        <v>224</v>
      </c>
      <c r="P35" s="321" t="s">
        <v>77</v>
      </c>
      <c r="Q35" s="322"/>
      <c r="R35" s="146">
        <v>3.2838739862869062</v>
      </c>
      <c r="S35" s="146">
        <v>3.3139337757187195</v>
      </c>
      <c r="T35" s="146">
        <v>3.3763212278759096</v>
      </c>
      <c r="U35" s="96">
        <v>2.8151884626222756E-2</v>
      </c>
      <c r="V35" s="96">
        <v>1.8825799300609125E-2</v>
      </c>
      <c r="W35" s="152"/>
    </row>
    <row r="36" spans="4:23" ht="14.4" customHeight="1" x14ac:dyDescent="0.3">
      <c r="D36" s="1"/>
      <c r="E36" s="1"/>
      <c r="F36" s="1"/>
      <c r="N36" s="269" t="s">
        <v>227</v>
      </c>
      <c r="V36" s="270" t="s">
        <v>224</v>
      </c>
      <c r="W36" s="152"/>
    </row>
    <row r="37" spans="4:23" ht="14.4" customHeight="1" x14ac:dyDescent="0.3">
      <c r="D37" s="1"/>
      <c r="E37" s="1"/>
      <c r="F37" s="1"/>
      <c r="N37" s="172"/>
      <c r="V37" s="269" t="s">
        <v>227</v>
      </c>
      <c r="W37" s="152"/>
    </row>
    <row r="38" spans="4:23" ht="14.4" customHeight="1" x14ac:dyDescent="0.3">
      <c r="D38" s="1"/>
      <c r="E38" s="1"/>
      <c r="F38" s="1"/>
      <c r="J38" s="153"/>
      <c r="K38" s="152"/>
      <c r="N38" s="172"/>
      <c r="V38" s="172"/>
      <c r="W38" s="152"/>
    </row>
    <row r="39" spans="4:23" ht="14.4" customHeight="1" x14ac:dyDescent="0.3">
      <c r="D39" s="1"/>
      <c r="E39" s="1"/>
      <c r="F39" s="1"/>
      <c r="I39" s="267" t="s">
        <v>228</v>
      </c>
      <c r="J39" s="153"/>
      <c r="K39" s="152"/>
      <c r="V39" s="172"/>
    </row>
    <row r="40" spans="4:23" ht="14.4" customHeight="1" x14ac:dyDescent="0.3">
      <c r="J40" s="153"/>
      <c r="K40" s="152"/>
      <c r="Q40" s="267" t="s">
        <v>228</v>
      </c>
    </row>
  </sheetData>
  <mergeCells count="6">
    <mergeCell ref="P35:Q35"/>
    <mergeCell ref="H6:N6"/>
    <mergeCell ref="H8:I8"/>
    <mergeCell ref="H34:I34"/>
    <mergeCell ref="P6:V6"/>
    <mergeCell ref="P8:Q8"/>
  </mergeCells>
  <conditionalFormatting sqref="M32:N33 M9:N24 M26:N30">
    <cfRule type="cellIs" dxfId="5" priority="9" operator="lessThan">
      <formula>0</formula>
    </cfRule>
  </conditionalFormatting>
  <conditionalFormatting sqref="U9:V31 U34:V34">
    <cfRule type="cellIs" dxfId="4" priority="6" operator="lessThan">
      <formula>0</formula>
    </cfRule>
  </conditionalFormatting>
  <conditionalFormatting sqref="U33:V33">
    <cfRule type="cellIs" dxfId="3" priority="4" operator="lessThan">
      <formula>0</formula>
    </cfRule>
  </conditionalFormatting>
  <conditionalFormatting sqref="M31:N31">
    <cfRule type="cellIs" dxfId="2" priority="3" operator="lessThan">
      <formula>0</formula>
    </cfRule>
  </conditionalFormatting>
  <conditionalFormatting sqref="U32:V32">
    <cfRule type="cellIs" dxfId="1" priority="2" operator="lessThan">
      <formula>0</formula>
    </cfRule>
  </conditionalFormatting>
  <conditionalFormatting sqref="M25:N2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"/>
  <dimension ref="A1:I41"/>
  <sheetViews>
    <sheetView showGridLines="0" zoomScale="130" zoomScaleNormal="130" workbookViewId="0">
      <selection activeCell="D5" sqref="D5"/>
    </sheetView>
  </sheetViews>
  <sheetFormatPr baseColWidth="10" defaultColWidth="0" defaultRowHeight="14.4" customHeight="1" zeroHeight="1" x14ac:dyDescent="0.3"/>
  <cols>
    <col min="1" max="1" width="2.6640625" customWidth="1"/>
    <col min="2" max="2" width="3.6640625" customWidth="1"/>
    <col min="3" max="3" width="22.33203125" customWidth="1"/>
    <col min="4" max="4" width="54.44140625" customWidth="1"/>
    <col min="5" max="5" width="13.88671875" customWidth="1"/>
    <col min="6" max="6" width="3.88671875" customWidth="1"/>
    <col min="7" max="7" width="2.6640625" customWidth="1"/>
    <col min="8" max="8" width="11.5546875" hidden="1" customWidth="1"/>
    <col min="9" max="9" width="0" hidden="1" customWidth="1"/>
    <col min="10" max="16384" width="11.5546875" hidden="1"/>
  </cols>
  <sheetData>
    <row r="1" spans="2:7" x14ac:dyDescent="0.3"/>
    <row r="2" spans="2:7" x14ac:dyDescent="0.3">
      <c r="B2" s="51"/>
      <c r="C2" s="52"/>
      <c r="D2" s="52"/>
      <c r="E2" s="52"/>
      <c r="F2" s="53"/>
      <c r="G2" s="2"/>
    </row>
    <row r="3" spans="2:7" x14ac:dyDescent="0.3">
      <c r="B3" s="54"/>
      <c r="C3" s="55"/>
      <c r="D3" s="55"/>
      <c r="E3" s="55"/>
      <c r="F3" s="56"/>
      <c r="G3" s="2"/>
    </row>
    <row r="4" spans="2:7" x14ac:dyDescent="0.3">
      <c r="B4" s="54"/>
      <c r="C4" s="55"/>
      <c r="D4" s="55"/>
      <c r="E4" s="55"/>
      <c r="F4" s="56"/>
      <c r="G4" s="2"/>
    </row>
    <row r="5" spans="2:7" x14ac:dyDescent="0.3">
      <c r="B5" s="54"/>
      <c r="C5" s="55"/>
      <c r="D5" s="55"/>
      <c r="E5" s="55"/>
      <c r="F5" s="56"/>
      <c r="G5" s="2"/>
    </row>
    <row r="6" spans="2:7" x14ac:dyDescent="0.3">
      <c r="B6" s="54"/>
      <c r="C6" s="55"/>
      <c r="D6" s="55"/>
      <c r="E6" s="55"/>
      <c r="F6" s="56"/>
      <c r="G6" s="2"/>
    </row>
    <row r="7" spans="2:7" ht="15" thickBot="1" x14ac:dyDescent="0.35">
      <c r="B7" s="54"/>
      <c r="C7" s="20"/>
      <c r="D7" s="20"/>
      <c r="E7" s="20"/>
      <c r="F7" s="56"/>
      <c r="G7" s="2"/>
    </row>
    <row r="8" spans="2:7" ht="15" thickTop="1" x14ac:dyDescent="0.3">
      <c r="B8" s="54"/>
      <c r="C8" s="1"/>
      <c r="D8" s="55"/>
      <c r="E8" s="55"/>
      <c r="F8" s="56"/>
      <c r="G8" s="2"/>
    </row>
    <row r="9" spans="2:7" x14ac:dyDescent="0.3">
      <c r="B9" s="54"/>
      <c r="C9" s="315" t="s">
        <v>218</v>
      </c>
      <c r="D9" s="315"/>
      <c r="E9" s="315"/>
      <c r="F9" s="48"/>
    </row>
    <row r="10" spans="2:7" x14ac:dyDescent="0.3">
      <c r="B10" s="54"/>
      <c r="C10" s="170" t="s">
        <v>219</v>
      </c>
      <c r="D10" s="55"/>
      <c r="E10" s="1"/>
      <c r="F10" s="48"/>
    </row>
    <row r="11" spans="2:7" x14ac:dyDescent="0.3">
      <c r="B11" s="54"/>
      <c r="C11" s="170" t="s">
        <v>220</v>
      </c>
      <c r="D11" s="55"/>
      <c r="E11" s="1"/>
      <c r="F11" s="48"/>
    </row>
    <row r="12" spans="2:7" x14ac:dyDescent="0.3">
      <c r="B12" s="54"/>
      <c r="C12" s="170"/>
      <c r="D12" s="55"/>
      <c r="E12" s="1"/>
      <c r="F12" s="48"/>
    </row>
    <row r="13" spans="2:7" x14ac:dyDescent="0.3">
      <c r="B13" s="54"/>
      <c r="C13" s="170" t="s">
        <v>221</v>
      </c>
      <c r="D13" s="55"/>
      <c r="E13" s="1"/>
      <c r="F13" s="48"/>
    </row>
    <row r="14" spans="2:7" x14ac:dyDescent="0.3">
      <c r="B14" s="54"/>
      <c r="C14" s="170" t="s">
        <v>222</v>
      </c>
      <c r="D14" s="55"/>
      <c r="E14" s="1"/>
      <c r="F14" s="48"/>
    </row>
    <row r="15" spans="2:7" x14ac:dyDescent="0.3">
      <c r="B15" s="54"/>
      <c r="C15" s="170" t="s">
        <v>223</v>
      </c>
      <c r="D15" s="55"/>
      <c r="E15" s="1"/>
      <c r="F15" s="48"/>
    </row>
    <row r="16" spans="2:7" x14ac:dyDescent="0.3">
      <c r="B16" s="57"/>
      <c r="C16" s="58"/>
      <c r="D16" s="58"/>
      <c r="E16" s="49"/>
      <c r="F16" s="50"/>
    </row>
    <row r="17" spans="2:7" x14ac:dyDescent="0.3">
      <c r="B17" s="55"/>
      <c r="C17" s="55"/>
      <c r="D17" s="55"/>
      <c r="E17" s="1"/>
      <c r="F17" s="1"/>
    </row>
    <row r="18" spans="2:7" hidden="1" x14ac:dyDescent="0.3">
      <c r="B18" s="55"/>
      <c r="C18" s="55"/>
      <c r="D18" s="55"/>
      <c r="E18" s="1"/>
      <c r="F18" s="1"/>
    </row>
    <row r="19" spans="2:7" hidden="1" x14ac:dyDescent="0.3">
      <c r="B19" s="55"/>
      <c r="C19" s="55"/>
      <c r="D19" s="55"/>
      <c r="E19" s="1"/>
      <c r="F19" s="1"/>
    </row>
    <row r="20" spans="2:7" hidden="1" x14ac:dyDescent="0.3">
      <c r="B20" s="55"/>
      <c r="C20" s="55"/>
      <c r="D20" s="55"/>
      <c r="E20" s="1"/>
      <c r="F20" s="1"/>
    </row>
    <row r="21" spans="2:7" hidden="1" x14ac:dyDescent="0.3">
      <c r="B21" s="55"/>
      <c r="C21" s="55"/>
      <c r="D21" s="55"/>
      <c r="E21" s="1"/>
      <c r="F21" s="1"/>
    </row>
    <row r="22" spans="2:7" hidden="1" x14ac:dyDescent="0.3">
      <c r="B22" s="55"/>
      <c r="C22" s="55"/>
      <c r="D22" s="55"/>
      <c r="E22" s="55"/>
      <c r="F22" s="55"/>
      <c r="G22" s="2"/>
    </row>
    <row r="23" spans="2:7" hidden="1" x14ac:dyDescent="0.3">
      <c r="B23" s="55"/>
      <c r="C23" s="55"/>
      <c r="D23" s="55"/>
      <c r="E23" s="55"/>
      <c r="F23" s="55"/>
      <c r="G23" s="2"/>
    </row>
    <row r="24" spans="2:7" hidden="1" x14ac:dyDescent="0.3">
      <c r="B24" s="55"/>
      <c r="C24" s="55"/>
      <c r="D24" s="55"/>
      <c r="E24" s="55"/>
      <c r="F24" s="55"/>
      <c r="G24" s="2"/>
    </row>
    <row r="25" spans="2:7" hidden="1" x14ac:dyDescent="0.3">
      <c r="B25" s="55"/>
      <c r="C25" s="55"/>
      <c r="D25" s="55"/>
      <c r="E25" s="55"/>
      <c r="F25" s="55"/>
      <c r="G25" s="2"/>
    </row>
    <row r="26" spans="2:7" hidden="1" x14ac:dyDescent="0.3">
      <c r="B26" s="55"/>
      <c r="C26" s="55"/>
      <c r="D26" s="55"/>
      <c r="E26" s="55"/>
      <c r="F26" s="55"/>
      <c r="G26" s="2"/>
    </row>
    <row r="27" spans="2:7" ht="14.4" hidden="1" customHeight="1" x14ac:dyDescent="0.3"/>
    <row r="28" spans="2:7" ht="14.4" hidden="1" customHeight="1" x14ac:dyDescent="0.3"/>
    <row r="29" spans="2:7" ht="14.4" hidden="1" customHeight="1" x14ac:dyDescent="0.3"/>
    <row r="30" spans="2:7" ht="14.4" hidden="1" customHeight="1" x14ac:dyDescent="0.3"/>
    <row r="31" spans="2:7" ht="14.4" hidden="1" customHeight="1" x14ac:dyDescent="0.3"/>
    <row r="32" spans="2:7" ht="14.4" hidden="1" customHeight="1" x14ac:dyDescent="0.3"/>
    <row r="33" ht="14.4" hidden="1" customHeight="1" x14ac:dyDescent="0.3"/>
    <row r="34" ht="14.4" hidden="1" customHeight="1" x14ac:dyDescent="0.3"/>
    <row r="35" ht="14.4" hidden="1" customHeight="1" x14ac:dyDescent="0.3"/>
    <row r="36" ht="14.4" hidden="1" customHeight="1" x14ac:dyDescent="0.3"/>
    <row r="37" ht="14.4" hidden="1" customHeight="1" x14ac:dyDescent="0.3"/>
    <row r="38" ht="14.4" hidden="1" customHeight="1" x14ac:dyDescent="0.3"/>
    <row r="39" ht="14.4" hidden="1" customHeight="1" x14ac:dyDescent="0.3"/>
    <row r="40" ht="14.4" hidden="1" customHeight="1" x14ac:dyDescent="0.3"/>
    <row r="41" ht="14.4" hidden="1" customHeight="1" x14ac:dyDescent="0.3"/>
  </sheetData>
  <sheetProtection algorithmName="SHA-512" hashValue="FtBs518E/V6E5EY1A0tVm2LfmiX8pJQ2IUcrCrqes9f39d+5jcyXJLAesA2D8YSkQ+qoV58xwKo5+cbJDY400w==" saltValue="NmJvdvHI24QPPgO1mctq1w==" spinCount="100000" sheet="1" objects="1" scenarios="1" selectLockedCells="1"/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I35"/>
  <sheetViews>
    <sheetView showGridLines="0" workbookViewId="0">
      <selection activeCell="D27" sqref="D27"/>
    </sheetView>
  </sheetViews>
  <sheetFormatPr baseColWidth="10" defaultColWidth="0" defaultRowHeight="14.4" zeroHeight="1" x14ac:dyDescent="0.3"/>
  <cols>
    <col min="1" max="1" width="2.6640625" style="87" customWidth="1"/>
    <col min="2" max="2" width="3.6640625" style="87" customWidth="1"/>
    <col min="3" max="3" width="32" style="87" bestFit="1" customWidth="1"/>
    <col min="4" max="4" width="54.109375" style="87" bestFit="1" customWidth="1"/>
    <col min="5" max="5" width="18" style="87" bestFit="1" customWidth="1"/>
    <col min="6" max="6" width="3.88671875" style="87" customWidth="1"/>
    <col min="7" max="7" width="2.6640625" style="87" customWidth="1"/>
    <col min="8" max="8" width="11.5546875" style="87" hidden="1" customWidth="1"/>
    <col min="9" max="9" width="0" style="87" hidden="1" customWidth="1"/>
    <col min="10" max="16384" width="11.5546875" style="87" hidden="1"/>
  </cols>
  <sheetData>
    <row r="1" spans="2:7" x14ac:dyDescent="0.3"/>
    <row r="2" spans="2:7" x14ac:dyDescent="0.3">
      <c r="B2" s="92"/>
      <c r="C2" s="92"/>
      <c r="D2" s="92"/>
      <c r="E2" s="92"/>
      <c r="F2" s="92"/>
      <c r="G2" s="80"/>
    </row>
    <row r="3" spans="2:7" x14ac:dyDescent="0.3">
      <c r="B3" s="92"/>
      <c r="C3" s="92"/>
      <c r="D3" s="92"/>
      <c r="E3" s="92"/>
      <c r="F3" s="92"/>
      <c r="G3" s="80"/>
    </row>
    <row r="4" spans="2:7" x14ac:dyDescent="0.3">
      <c r="B4" s="92"/>
      <c r="C4" s="92"/>
      <c r="D4" s="92"/>
      <c r="E4" s="92"/>
      <c r="F4" s="92"/>
      <c r="G4" s="80"/>
    </row>
    <row r="5" spans="2:7" x14ac:dyDescent="0.3">
      <c r="B5" s="92"/>
      <c r="C5" s="92"/>
      <c r="D5" s="92"/>
      <c r="E5" s="92"/>
      <c r="F5" s="92"/>
      <c r="G5" s="80"/>
    </row>
    <row r="6" spans="2:7" x14ac:dyDescent="0.3">
      <c r="B6" s="92"/>
      <c r="C6" s="92"/>
      <c r="D6" s="92"/>
      <c r="E6" s="92"/>
      <c r="F6" s="92"/>
      <c r="G6" s="80"/>
    </row>
    <row r="7" spans="2:7" x14ac:dyDescent="0.3">
      <c r="B7" s="92"/>
      <c r="C7" s="108"/>
      <c r="D7" s="108"/>
      <c r="E7" s="108"/>
      <c r="F7" s="92"/>
      <c r="G7" s="80"/>
    </row>
    <row r="8" spans="2:7" x14ac:dyDescent="0.3">
      <c r="B8" s="88"/>
      <c r="C8" s="109"/>
      <c r="D8" s="89"/>
      <c r="E8" s="89"/>
      <c r="F8" s="90"/>
      <c r="G8" s="80"/>
    </row>
    <row r="9" spans="2:7" ht="15.6" x14ac:dyDescent="0.3">
      <c r="B9" s="91"/>
      <c r="C9" s="81" t="s">
        <v>84</v>
      </c>
      <c r="D9" s="82" t="s">
        <v>87</v>
      </c>
      <c r="E9" s="82" t="s">
        <v>85</v>
      </c>
      <c r="F9" s="93"/>
      <c r="G9" s="80"/>
    </row>
    <row r="10" spans="2:7" ht="15.6" x14ac:dyDescent="0.3">
      <c r="B10" s="91"/>
      <c r="C10" s="83" t="s">
        <v>83</v>
      </c>
      <c r="D10" s="84" t="s">
        <v>198</v>
      </c>
      <c r="E10" s="84" t="s">
        <v>183</v>
      </c>
      <c r="F10" s="93"/>
      <c r="G10" s="80"/>
    </row>
    <row r="11" spans="2:7" ht="15.6" x14ac:dyDescent="0.3">
      <c r="B11" s="91"/>
      <c r="C11" s="83" t="s">
        <v>83</v>
      </c>
      <c r="D11" s="84" t="s">
        <v>199</v>
      </c>
      <c r="E11" s="84" t="s">
        <v>183</v>
      </c>
      <c r="F11" s="93"/>
      <c r="G11" s="80"/>
    </row>
    <row r="12" spans="2:7" ht="15.6" x14ac:dyDescent="0.3">
      <c r="B12" s="91"/>
      <c r="C12" s="83" t="s">
        <v>83</v>
      </c>
      <c r="D12" s="84" t="s">
        <v>200</v>
      </c>
      <c r="E12" s="85" t="s">
        <v>193</v>
      </c>
      <c r="F12" s="93"/>
      <c r="G12" s="80"/>
    </row>
    <row r="13" spans="2:7" ht="15.6" x14ac:dyDescent="0.3">
      <c r="B13" s="91"/>
      <c r="C13" s="83" t="s">
        <v>18</v>
      </c>
      <c r="D13" s="84" t="s">
        <v>201</v>
      </c>
      <c r="E13" s="85" t="s">
        <v>18</v>
      </c>
      <c r="F13" s="93"/>
      <c r="G13" s="80"/>
    </row>
    <row r="14" spans="2:7" ht="15.6" x14ac:dyDescent="0.3">
      <c r="B14" s="91"/>
      <c r="C14" s="83" t="s">
        <v>18</v>
      </c>
      <c r="D14" s="84" t="s">
        <v>202</v>
      </c>
      <c r="E14" s="85" t="s">
        <v>18</v>
      </c>
      <c r="F14" s="93"/>
      <c r="G14" s="80"/>
    </row>
    <row r="15" spans="2:7" ht="15.6" x14ac:dyDescent="0.3">
      <c r="B15" s="91"/>
      <c r="C15" s="83" t="s">
        <v>18</v>
      </c>
      <c r="D15" s="84" t="s">
        <v>203</v>
      </c>
      <c r="E15" s="85" t="s">
        <v>18</v>
      </c>
      <c r="F15" s="93"/>
      <c r="G15" s="80"/>
    </row>
    <row r="16" spans="2:7" ht="15.6" x14ac:dyDescent="0.3">
      <c r="B16" s="91"/>
      <c r="C16" s="83" t="s">
        <v>18</v>
      </c>
      <c r="D16" s="84" t="s">
        <v>204</v>
      </c>
      <c r="E16" s="85" t="s">
        <v>18</v>
      </c>
      <c r="F16" s="93"/>
      <c r="G16" s="80"/>
    </row>
    <row r="17" spans="2:7" ht="15.6" x14ac:dyDescent="0.3">
      <c r="B17" s="91"/>
      <c r="C17" s="83" t="s">
        <v>18</v>
      </c>
      <c r="D17" s="84" t="s">
        <v>206</v>
      </c>
      <c r="E17" s="85" t="s">
        <v>18</v>
      </c>
      <c r="F17" s="93"/>
      <c r="G17" s="80"/>
    </row>
    <row r="18" spans="2:7" ht="15.6" x14ac:dyDescent="0.3">
      <c r="B18" s="91"/>
      <c r="C18" s="83" t="s">
        <v>18</v>
      </c>
      <c r="D18" s="84" t="s">
        <v>205</v>
      </c>
      <c r="E18" s="85" t="s">
        <v>18</v>
      </c>
      <c r="F18" s="93"/>
      <c r="G18" s="80"/>
    </row>
    <row r="19" spans="2:7" ht="15.6" x14ac:dyDescent="0.3">
      <c r="B19" s="91"/>
      <c r="C19" s="86" t="s">
        <v>90</v>
      </c>
      <c r="D19" s="84" t="s">
        <v>207</v>
      </c>
      <c r="E19" s="85" t="s">
        <v>89</v>
      </c>
      <c r="F19" s="93"/>
      <c r="G19" s="80"/>
    </row>
    <row r="20" spans="2:7" ht="15.6" x14ac:dyDescent="0.3">
      <c r="B20" s="91"/>
      <c r="C20" s="86" t="s">
        <v>90</v>
      </c>
      <c r="D20" s="84" t="s">
        <v>208</v>
      </c>
      <c r="E20" s="85" t="s">
        <v>89</v>
      </c>
      <c r="F20" s="93"/>
      <c r="G20" s="80"/>
    </row>
    <row r="21" spans="2:7" ht="15.6" x14ac:dyDescent="0.3">
      <c r="B21" s="91"/>
      <c r="C21" s="86" t="s">
        <v>90</v>
      </c>
      <c r="D21" s="84" t="s">
        <v>209</v>
      </c>
      <c r="E21" s="85" t="s">
        <v>89</v>
      </c>
      <c r="F21" s="93"/>
      <c r="G21" s="80"/>
    </row>
    <row r="22" spans="2:7" ht="15.6" x14ac:dyDescent="0.3">
      <c r="B22" s="91"/>
      <c r="C22" s="83" t="s">
        <v>91</v>
      </c>
      <c r="D22" s="84" t="s">
        <v>210</v>
      </c>
      <c r="E22" s="85" t="s">
        <v>86</v>
      </c>
      <c r="F22" s="93"/>
      <c r="G22" s="80"/>
    </row>
    <row r="23" spans="2:7" ht="15.6" x14ac:dyDescent="0.3">
      <c r="B23" s="91"/>
      <c r="C23" s="83" t="s">
        <v>91</v>
      </c>
      <c r="D23" s="84" t="s">
        <v>211</v>
      </c>
      <c r="E23" s="85" t="s">
        <v>86</v>
      </c>
      <c r="F23" s="93"/>
      <c r="G23" s="80"/>
    </row>
    <row r="24" spans="2:7" ht="15.6" x14ac:dyDescent="0.3">
      <c r="B24" s="91"/>
      <c r="C24" s="83" t="s">
        <v>91</v>
      </c>
      <c r="D24" s="84" t="s">
        <v>197</v>
      </c>
      <c r="E24" s="85" t="s">
        <v>86</v>
      </c>
      <c r="F24" s="93"/>
      <c r="G24" s="80"/>
    </row>
    <row r="25" spans="2:7" ht="15.6" x14ac:dyDescent="0.3">
      <c r="B25" s="91"/>
      <c r="C25" s="86" t="s">
        <v>90</v>
      </c>
      <c r="D25" s="84" t="s">
        <v>195</v>
      </c>
      <c r="E25" s="85" t="s">
        <v>194</v>
      </c>
      <c r="F25" s="93"/>
      <c r="G25" s="80"/>
    </row>
    <row r="26" spans="2:7" ht="15.6" x14ac:dyDescent="0.3">
      <c r="B26" s="91"/>
      <c r="C26" s="86" t="s">
        <v>90</v>
      </c>
      <c r="D26" s="84" t="s">
        <v>196</v>
      </c>
      <c r="E26" s="85" t="s">
        <v>194</v>
      </c>
      <c r="F26" s="93"/>
      <c r="G26" s="80"/>
    </row>
    <row r="27" spans="2:7" ht="15.6" x14ac:dyDescent="0.3">
      <c r="B27" s="91"/>
      <c r="C27" s="86" t="s">
        <v>90</v>
      </c>
      <c r="D27" s="84" t="s">
        <v>215</v>
      </c>
      <c r="E27" s="85" t="s">
        <v>194</v>
      </c>
      <c r="F27" s="93"/>
      <c r="G27" s="80"/>
    </row>
    <row r="28" spans="2:7" ht="15.6" x14ac:dyDescent="0.3">
      <c r="B28" s="91"/>
      <c r="C28" s="83" t="s">
        <v>88</v>
      </c>
      <c r="D28" s="84" t="s">
        <v>213</v>
      </c>
      <c r="E28" s="85" t="s">
        <v>194</v>
      </c>
      <c r="F28" s="93"/>
      <c r="G28" s="80"/>
    </row>
    <row r="29" spans="2:7" ht="15.6" x14ac:dyDescent="0.3">
      <c r="B29" s="91"/>
      <c r="C29" s="83" t="s">
        <v>88</v>
      </c>
      <c r="D29" s="84" t="s">
        <v>212</v>
      </c>
      <c r="E29" s="85" t="s">
        <v>194</v>
      </c>
      <c r="F29" s="93"/>
      <c r="G29" s="80"/>
    </row>
    <row r="30" spans="2:7" ht="15.6" x14ac:dyDescent="0.3">
      <c r="B30" s="147"/>
      <c r="C30" s="107" t="s">
        <v>122</v>
      </c>
      <c r="D30" s="84" t="s">
        <v>121</v>
      </c>
      <c r="E30" s="85" t="s">
        <v>120</v>
      </c>
      <c r="F30" s="148"/>
    </row>
    <row r="31" spans="2:7" ht="15.6" x14ac:dyDescent="0.3">
      <c r="B31" s="147"/>
      <c r="C31" s="107" t="s">
        <v>122</v>
      </c>
      <c r="D31" s="84" t="s">
        <v>214</v>
      </c>
      <c r="E31" s="85" t="s">
        <v>120</v>
      </c>
      <c r="F31" s="148"/>
    </row>
    <row r="32" spans="2:7" x14ac:dyDescent="0.3">
      <c r="B32" s="149"/>
      <c r="C32" s="94"/>
      <c r="D32" s="94"/>
      <c r="E32" s="94"/>
      <c r="F32" s="150"/>
    </row>
    <row r="33" spans="3:5" x14ac:dyDescent="0.3">
      <c r="C33" s="92"/>
      <c r="D33" s="92"/>
      <c r="E33" s="92"/>
    </row>
    <row r="34" spans="3:5" hidden="1" x14ac:dyDescent="0.3">
      <c r="C34" s="92"/>
      <c r="D34" s="92"/>
      <c r="E34" s="92"/>
    </row>
    <row r="35" spans="3:5" hidden="1" x14ac:dyDescent="0.3">
      <c r="C35" s="92"/>
      <c r="D35" s="92"/>
      <c r="E35" s="92"/>
    </row>
  </sheetData>
  <sheetProtection algorithmName="SHA-512" hashValue="lNFAkeM/1FQi51RMbPr4Flalnw13lGtHDb7BRDMgo0ymlLVp5XLsgsmfzyi59lcE9DQHvBEDV4P+6vF9Zoanqw==" saltValue="25o9aH5I74XDJyqLgggteQ==" spinCount="100000" sheet="1" objects="1" scenarios="1" selectLockedCells="1" autoFilter="0"/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29"/>
  <sheetViews>
    <sheetView showGridLines="0" zoomScale="130" zoomScaleNormal="130" workbookViewId="0">
      <selection activeCell="C13" sqref="C13"/>
    </sheetView>
  </sheetViews>
  <sheetFormatPr baseColWidth="10" defaultColWidth="0" defaultRowHeight="14.4" customHeight="1" zeroHeight="1" x14ac:dyDescent="0.3"/>
  <cols>
    <col min="1" max="1" width="2.6640625" customWidth="1"/>
    <col min="2" max="2" width="3.6640625" customWidth="1"/>
    <col min="3" max="3" width="22.33203125" bestFit="1" customWidth="1"/>
    <col min="4" max="4" width="54.44140625" bestFit="1" customWidth="1"/>
    <col min="5" max="5" width="13.88671875" customWidth="1"/>
    <col min="6" max="6" width="3.88671875" customWidth="1"/>
    <col min="7" max="7" width="2.6640625" customWidth="1"/>
    <col min="8" max="8" width="11.5546875" hidden="1" customWidth="1"/>
    <col min="9" max="9" width="0" hidden="1" customWidth="1"/>
    <col min="10" max="16384" width="11.5546875" hidden="1"/>
  </cols>
  <sheetData>
    <row r="1" spans="2:7" x14ac:dyDescent="0.3"/>
    <row r="2" spans="2:7" x14ac:dyDescent="0.3">
      <c r="B2" s="51"/>
      <c r="C2" s="52"/>
      <c r="D2" s="52"/>
      <c r="E2" s="52"/>
      <c r="F2" s="53"/>
      <c r="G2" s="2"/>
    </row>
    <row r="3" spans="2:7" x14ac:dyDescent="0.3">
      <c r="B3" s="54"/>
      <c r="C3" s="55"/>
      <c r="D3" s="55"/>
      <c r="E3" s="55"/>
      <c r="F3" s="56"/>
      <c r="G3" s="2"/>
    </row>
    <row r="4" spans="2:7" x14ac:dyDescent="0.3">
      <c r="B4" s="54"/>
      <c r="C4" s="55"/>
      <c r="D4" s="55"/>
      <c r="E4" s="55"/>
      <c r="F4" s="56"/>
      <c r="G4" s="2"/>
    </row>
    <row r="5" spans="2:7" x14ac:dyDescent="0.3">
      <c r="B5" s="54"/>
      <c r="C5" s="55"/>
      <c r="D5" s="55"/>
      <c r="E5" s="55"/>
      <c r="F5" s="56"/>
      <c r="G5" s="2"/>
    </row>
    <row r="6" spans="2:7" x14ac:dyDescent="0.3">
      <c r="B6" s="54"/>
      <c r="C6" s="55"/>
      <c r="D6" s="55"/>
      <c r="E6" s="55"/>
      <c r="F6" s="56"/>
      <c r="G6" s="2"/>
    </row>
    <row r="7" spans="2:7" ht="15" thickBot="1" x14ac:dyDescent="0.35">
      <c r="B7" s="54"/>
      <c r="C7" s="20"/>
      <c r="D7" s="20"/>
      <c r="E7" s="20"/>
      <c r="F7" s="56"/>
      <c r="G7" s="2"/>
    </row>
    <row r="8" spans="2:7" ht="15" thickTop="1" x14ac:dyDescent="0.3">
      <c r="B8" s="54"/>
      <c r="C8" s="1"/>
      <c r="D8" s="55"/>
      <c r="E8" s="55"/>
      <c r="F8" s="56"/>
      <c r="G8" s="2"/>
    </row>
    <row r="9" spans="2:7" x14ac:dyDescent="0.3">
      <c r="B9" s="54"/>
      <c r="C9" s="59" t="s">
        <v>108</v>
      </c>
      <c r="D9" s="55"/>
      <c r="E9" s="1"/>
      <c r="F9" s="48"/>
    </row>
    <row r="10" spans="2:7" x14ac:dyDescent="0.3">
      <c r="B10" s="54"/>
      <c r="C10" s="99">
        <v>42826</v>
      </c>
      <c r="D10" s="55" t="s">
        <v>93</v>
      </c>
      <c r="E10" s="1"/>
      <c r="F10" s="48"/>
    </row>
    <row r="11" spans="2:7" x14ac:dyDescent="0.3">
      <c r="B11" s="54"/>
      <c r="C11" s="99">
        <v>43160</v>
      </c>
      <c r="D11" s="55" t="s">
        <v>104</v>
      </c>
      <c r="E11" s="1"/>
      <c r="F11" s="48"/>
    </row>
    <row r="12" spans="2:7" x14ac:dyDescent="0.3">
      <c r="B12" s="54"/>
      <c r="C12" s="99">
        <v>43191</v>
      </c>
      <c r="D12" s="55" t="s">
        <v>104</v>
      </c>
      <c r="E12" s="1"/>
      <c r="F12" s="48"/>
    </row>
    <row r="13" spans="2:7" x14ac:dyDescent="0.3">
      <c r="B13" s="54"/>
      <c r="C13" s="99"/>
      <c r="D13" s="55"/>
      <c r="E13" s="1"/>
      <c r="F13" s="48"/>
    </row>
    <row r="14" spans="2:7" x14ac:dyDescent="0.3">
      <c r="B14" s="54"/>
      <c r="C14" s="44" t="s">
        <v>92</v>
      </c>
      <c r="D14" s="55" t="s">
        <v>225</v>
      </c>
      <c r="E14" s="1"/>
      <c r="F14" s="48"/>
    </row>
    <row r="15" spans="2:7" x14ac:dyDescent="0.3">
      <c r="B15" s="54"/>
      <c r="C15" s="65" t="s">
        <v>92</v>
      </c>
      <c r="D15" s="55" t="s">
        <v>94</v>
      </c>
      <c r="E15" s="1"/>
      <c r="F15" s="48"/>
    </row>
    <row r="16" spans="2:7" x14ac:dyDescent="0.3">
      <c r="B16" s="54"/>
      <c r="C16" s="60" t="s">
        <v>92</v>
      </c>
      <c r="D16" s="55" t="s">
        <v>95</v>
      </c>
      <c r="E16" s="1"/>
      <c r="F16" s="48"/>
    </row>
    <row r="17" spans="2:7" x14ac:dyDescent="0.3">
      <c r="B17" s="54"/>
      <c r="C17" s="55"/>
      <c r="D17" s="55"/>
      <c r="E17" s="1"/>
      <c r="F17" s="48"/>
    </row>
    <row r="18" spans="2:7" x14ac:dyDescent="0.3">
      <c r="B18" s="54"/>
      <c r="C18" s="55"/>
      <c r="D18" s="55"/>
      <c r="E18" s="1"/>
      <c r="F18" s="48"/>
    </row>
    <row r="19" spans="2:7" x14ac:dyDescent="0.3">
      <c r="B19" s="57"/>
      <c r="C19" s="58"/>
      <c r="D19" s="58"/>
      <c r="E19" s="49"/>
      <c r="F19" s="50"/>
    </row>
    <row r="20" spans="2:7" x14ac:dyDescent="0.3">
      <c r="B20" s="55"/>
      <c r="C20" s="55"/>
      <c r="D20" s="55"/>
      <c r="E20" s="1"/>
      <c r="F20" s="1"/>
    </row>
    <row r="21" spans="2:7" hidden="1" x14ac:dyDescent="0.3">
      <c r="B21" s="55"/>
      <c r="C21" s="55"/>
      <c r="D21" s="55"/>
      <c r="E21" s="1"/>
      <c r="F21" s="1"/>
    </row>
    <row r="22" spans="2:7" hidden="1" x14ac:dyDescent="0.3">
      <c r="B22" s="55"/>
      <c r="C22" s="55"/>
      <c r="D22" s="55"/>
      <c r="E22" s="1"/>
      <c r="F22" s="1"/>
    </row>
    <row r="23" spans="2:7" hidden="1" x14ac:dyDescent="0.3">
      <c r="B23" s="55"/>
      <c r="C23" s="55"/>
      <c r="D23" s="55"/>
      <c r="E23" s="1"/>
      <c r="F23" s="1"/>
    </row>
    <row r="24" spans="2:7" hidden="1" x14ac:dyDescent="0.3">
      <c r="B24" s="55"/>
      <c r="C24" s="55"/>
      <c r="D24" s="55"/>
      <c r="E24" s="1"/>
      <c r="F24" s="1"/>
    </row>
    <row r="25" spans="2:7" hidden="1" x14ac:dyDescent="0.3">
      <c r="B25" s="55"/>
      <c r="C25" s="55"/>
      <c r="D25" s="55"/>
      <c r="E25" s="55"/>
      <c r="F25" s="55"/>
      <c r="G25" s="2"/>
    </row>
    <row r="26" spans="2:7" hidden="1" x14ac:dyDescent="0.3">
      <c r="B26" s="55"/>
      <c r="C26" s="55"/>
      <c r="D26" s="55"/>
      <c r="E26" s="55"/>
      <c r="F26" s="55"/>
      <c r="G26" s="2"/>
    </row>
    <row r="27" spans="2:7" hidden="1" x14ac:dyDescent="0.3">
      <c r="B27" s="55"/>
      <c r="C27" s="55"/>
      <c r="D27" s="55"/>
      <c r="E27" s="55"/>
      <c r="F27" s="55"/>
      <c r="G27" s="2"/>
    </row>
    <row r="28" spans="2:7" hidden="1" x14ac:dyDescent="0.3">
      <c r="B28" s="55"/>
      <c r="C28" s="55"/>
      <c r="D28" s="55"/>
      <c r="E28" s="55"/>
      <c r="F28" s="55"/>
      <c r="G28" s="2"/>
    </row>
    <row r="29" spans="2:7" hidden="1" x14ac:dyDescent="0.3">
      <c r="B29" s="55"/>
      <c r="C29" s="55"/>
      <c r="D29" s="55"/>
      <c r="E29" s="55"/>
      <c r="F29" s="55"/>
      <c r="G29" s="2"/>
    </row>
  </sheetData>
  <sheetProtection algorithmName="SHA-512" hashValue="c1+aQOfc0dGJullg6AR5OjU72RXV4dczq/Q1aSVuQ+q07q0dLFZoZacmqkgKnLA6BcA6nREQ4OEmUsOD9y9QhQ==" saltValue="/s6sq877op2UF1lUbOYyAA==" spinCount="100000" sheet="1" objects="1" scenarios="1" select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2:Y41"/>
  <sheetViews>
    <sheetView showGridLines="0" zoomScale="85" zoomScaleNormal="85" workbookViewId="0">
      <pane xSplit="3" ySplit="8" topLeftCell="D21" activePane="bottomRight" state="frozen"/>
      <selection pane="topRight" activeCell="D1" sqref="D1"/>
      <selection pane="bottomLeft" activeCell="A7" sqref="A7"/>
      <selection pane="bottomRight" activeCell="L28" sqref="L28"/>
    </sheetView>
  </sheetViews>
  <sheetFormatPr baseColWidth="10" defaultColWidth="0" defaultRowHeight="14.4" x14ac:dyDescent="0.3"/>
  <cols>
    <col min="1" max="1" width="3.88671875" style="22" customWidth="1"/>
    <col min="2" max="2" width="17.33203125" style="22" customWidth="1"/>
    <col min="3" max="3" width="71.33203125" style="22" customWidth="1"/>
    <col min="4" max="4" width="11.6640625" style="22" bestFit="1" customWidth="1"/>
    <col min="5" max="5" width="11.5546875" style="151" customWidth="1"/>
    <col min="6" max="6" width="4.109375" style="22" bestFit="1" customWidth="1"/>
    <col min="7" max="7" width="29.33203125" style="22" customWidth="1"/>
    <col min="8" max="8" width="10.5546875" style="22" bestFit="1" customWidth="1"/>
    <col min="9" max="9" width="10.44140625" style="22" customWidth="1"/>
    <col min="10" max="10" width="11.88671875" style="22" bestFit="1" customWidth="1"/>
    <col min="11" max="11" width="11.6640625" style="22" customWidth="1"/>
    <col min="12" max="12" width="14.109375" style="22" bestFit="1" customWidth="1"/>
    <col min="13" max="13" width="10.6640625" style="22" customWidth="1"/>
    <col min="14" max="14" width="11.5546875" style="22" customWidth="1"/>
    <col min="15" max="25" width="0" style="22" hidden="1" customWidth="1"/>
    <col min="26" max="16384" width="11.5546875" style="22" hidden="1"/>
  </cols>
  <sheetData>
    <row r="2" spans="2:13" ht="15.6" x14ac:dyDescent="0.3">
      <c r="C2" s="23" t="s">
        <v>2</v>
      </c>
    </row>
    <row r="3" spans="2:13" ht="15.6" customHeight="1" x14ac:dyDescent="0.3">
      <c r="C3" s="23" t="s">
        <v>1</v>
      </c>
    </row>
    <row r="4" spans="2:13" ht="15.6" customHeight="1" thickBot="1" x14ac:dyDescent="0.35">
      <c r="B4" s="24"/>
      <c r="C4" s="25" t="s">
        <v>3</v>
      </c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13" ht="16.2" thickTop="1" x14ac:dyDescent="0.3">
      <c r="B5" s="26"/>
      <c r="C5" s="27"/>
      <c r="D5" s="3"/>
    </row>
    <row r="6" spans="2:13" x14ac:dyDescent="0.3">
      <c r="B6" s="316" t="s">
        <v>28</v>
      </c>
      <c r="C6" s="317"/>
      <c r="D6" s="3"/>
      <c r="F6" s="316" t="s">
        <v>96</v>
      </c>
      <c r="G6" s="318"/>
      <c r="H6" s="318"/>
      <c r="I6" s="318"/>
      <c r="J6" s="318"/>
      <c r="K6" s="318"/>
      <c r="L6" s="318"/>
      <c r="M6" s="317"/>
    </row>
    <row r="8" spans="2:13" x14ac:dyDescent="0.3">
      <c r="B8" s="4" t="s">
        <v>4</v>
      </c>
      <c r="C8" s="4" t="s">
        <v>5</v>
      </c>
      <c r="D8" s="5">
        <v>43220</v>
      </c>
      <c r="F8" s="319" t="s">
        <v>39</v>
      </c>
      <c r="G8" s="320"/>
      <c r="H8" s="21">
        <v>42855</v>
      </c>
      <c r="I8" s="21">
        <v>43189</v>
      </c>
      <c r="J8" s="21">
        <v>43220</v>
      </c>
      <c r="K8" s="21" t="s">
        <v>40</v>
      </c>
      <c r="L8" s="21" t="s">
        <v>41</v>
      </c>
      <c r="M8" s="21" t="s">
        <v>42</v>
      </c>
    </row>
    <row r="9" spans="2:13" x14ac:dyDescent="0.3">
      <c r="B9" s="28">
        <v>300000</v>
      </c>
      <c r="C9" s="29" t="s">
        <v>6</v>
      </c>
      <c r="D9" s="6">
        <v>2397631.6999999993</v>
      </c>
      <c r="F9" s="61">
        <v>1</v>
      </c>
      <c r="G9" s="62" t="s">
        <v>58</v>
      </c>
      <c r="H9" s="70">
        <v>47578.080000000002</v>
      </c>
      <c r="I9" s="70">
        <v>43995.39</v>
      </c>
      <c r="J9" s="70">
        <v>55872.91</v>
      </c>
      <c r="K9" s="63">
        <v>0.17434141940994685</v>
      </c>
      <c r="L9" s="63">
        <v>0.26997192205819753</v>
      </c>
      <c r="M9" s="64">
        <v>0.2656575249482549</v>
      </c>
    </row>
    <row r="10" spans="2:13" x14ac:dyDescent="0.3">
      <c r="B10" s="28">
        <v>400000</v>
      </c>
      <c r="C10" s="29" t="s">
        <v>7</v>
      </c>
      <c r="D10" s="6">
        <v>653956.59999999986</v>
      </c>
      <c r="F10" s="61">
        <v>2</v>
      </c>
      <c r="G10" s="62" t="s">
        <v>62</v>
      </c>
      <c r="H10" s="70">
        <v>30523.26</v>
      </c>
      <c r="I10" s="70">
        <v>28693.71</v>
      </c>
      <c r="J10" s="70">
        <v>32633.33</v>
      </c>
      <c r="K10" s="63">
        <v>6.9129902900280094E-2</v>
      </c>
      <c r="L10" s="63">
        <v>0.13729908053019302</v>
      </c>
      <c r="M10" s="64">
        <v>0.1551608763284324</v>
      </c>
    </row>
    <row r="11" spans="2:13" x14ac:dyDescent="0.3">
      <c r="B11" s="28">
        <v>411500</v>
      </c>
      <c r="C11" s="30" t="s">
        <v>8</v>
      </c>
      <c r="D11" s="6">
        <v>496059.21000000014</v>
      </c>
      <c r="F11" s="61">
        <v>3</v>
      </c>
      <c r="G11" s="62" t="s">
        <v>78</v>
      </c>
      <c r="H11" s="70">
        <v>21500.71</v>
      </c>
      <c r="I11" s="70">
        <v>15176.82</v>
      </c>
      <c r="J11" s="70">
        <v>22049.18</v>
      </c>
      <c r="K11" s="63">
        <v>2.5509390155022738E-2</v>
      </c>
      <c r="L11" s="63">
        <v>0.45281949710150093</v>
      </c>
      <c r="M11" s="64">
        <v>0.10483668357238887</v>
      </c>
    </row>
    <row r="12" spans="2:13" x14ac:dyDescent="0.3">
      <c r="B12" s="31">
        <v>414000</v>
      </c>
      <c r="C12" s="32" t="s">
        <v>9</v>
      </c>
      <c r="D12" s="7">
        <v>48572.380000000005</v>
      </c>
      <c r="E12" s="98"/>
      <c r="F12" s="61">
        <v>4</v>
      </c>
      <c r="G12" s="62" t="s">
        <v>61</v>
      </c>
      <c r="H12" s="70">
        <v>14152.56</v>
      </c>
      <c r="I12" s="70">
        <v>15327.36</v>
      </c>
      <c r="J12" s="70">
        <v>16396.28</v>
      </c>
      <c r="K12" s="63">
        <v>0.15853810194056761</v>
      </c>
      <c r="L12" s="63">
        <v>6.9739341934945021E-2</v>
      </c>
      <c r="M12" s="64">
        <v>7.7958981609487887E-2</v>
      </c>
    </row>
    <row r="13" spans="2:13" x14ac:dyDescent="0.3">
      <c r="B13" s="28">
        <v>415500</v>
      </c>
      <c r="C13" s="30" t="s">
        <v>10</v>
      </c>
      <c r="D13" s="6">
        <v>39566.82</v>
      </c>
      <c r="E13" s="98"/>
      <c r="F13" s="61">
        <v>5</v>
      </c>
      <c r="G13" s="62" t="s">
        <v>59</v>
      </c>
      <c r="H13" s="70">
        <v>13933.53</v>
      </c>
      <c r="I13" s="70">
        <v>9902.23</v>
      </c>
      <c r="J13" s="70">
        <v>14633.68</v>
      </c>
      <c r="K13" s="63">
        <v>5.02492907396761E-2</v>
      </c>
      <c r="L13" s="63">
        <v>0.47781661302555101</v>
      </c>
      <c r="M13" s="64">
        <v>6.9578391561935446E-2</v>
      </c>
    </row>
    <row r="14" spans="2:13" x14ac:dyDescent="0.3">
      <c r="B14" s="31">
        <v>419500</v>
      </c>
      <c r="C14" s="32" t="s">
        <v>11</v>
      </c>
      <c r="D14" s="7">
        <v>11601.140000000001</v>
      </c>
      <c r="E14" s="98"/>
      <c r="F14" s="61">
        <v>6</v>
      </c>
      <c r="G14" s="62" t="s">
        <v>57</v>
      </c>
      <c r="H14" s="70">
        <v>13663.43</v>
      </c>
      <c r="I14" s="70">
        <v>11132.45</v>
      </c>
      <c r="J14" s="70">
        <v>14374</v>
      </c>
      <c r="K14" s="63">
        <v>5.2005243192960959E-2</v>
      </c>
      <c r="L14" s="63">
        <v>0.29118028825640341</v>
      </c>
      <c r="M14" s="64">
        <v>6.8343697573765447E-2</v>
      </c>
    </row>
    <row r="15" spans="2:13" x14ac:dyDescent="0.3">
      <c r="B15" s="33"/>
      <c r="C15" s="34" t="s">
        <v>12</v>
      </c>
      <c r="D15" s="8">
        <v>18361.390000000003</v>
      </c>
      <c r="E15" s="98"/>
      <c r="F15" s="61">
        <v>7</v>
      </c>
      <c r="G15" s="62" t="s">
        <v>63</v>
      </c>
      <c r="H15" s="70">
        <v>8514.64</v>
      </c>
      <c r="I15" s="70">
        <v>8235.7000000000007</v>
      </c>
      <c r="J15" s="70">
        <v>11366.1</v>
      </c>
      <c r="K15" s="63">
        <v>0.33488908515216154</v>
      </c>
      <c r="L15" s="63">
        <v>0.38010126643758269</v>
      </c>
      <c r="M15" s="64">
        <v>5.4042110824626094E-2</v>
      </c>
    </row>
    <row r="16" spans="2:13" x14ac:dyDescent="0.3">
      <c r="B16" s="33"/>
      <c r="C16" s="35" t="s">
        <v>13</v>
      </c>
      <c r="D16" s="8">
        <v>41843.070000000007</v>
      </c>
      <c r="E16" s="98"/>
      <c r="F16" s="61">
        <v>8</v>
      </c>
      <c r="G16" s="62" t="s">
        <v>73</v>
      </c>
      <c r="H16" s="70">
        <v>7843.25</v>
      </c>
      <c r="I16" s="70">
        <v>7813.15</v>
      </c>
      <c r="J16" s="70">
        <v>9832.06</v>
      </c>
      <c r="K16" s="63">
        <v>0.25356962993656951</v>
      </c>
      <c r="L16" s="63">
        <v>0.25839898120476379</v>
      </c>
      <c r="M16" s="64">
        <v>4.6748249281140693E-2</v>
      </c>
    </row>
    <row r="17" spans="2:13" x14ac:dyDescent="0.3">
      <c r="B17" s="33"/>
      <c r="C17" s="36" t="s">
        <v>14</v>
      </c>
      <c r="D17" s="8">
        <v>644402.87000000011</v>
      </c>
      <c r="E17" s="98"/>
      <c r="F17" s="61">
        <v>9</v>
      </c>
      <c r="G17" s="62" t="s">
        <v>60</v>
      </c>
      <c r="H17" s="70">
        <v>6572.26</v>
      </c>
      <c r="I17" s="70">
        <v>6203.09</v>
      </c>
      <c r="J17" s="70">
        <v>6954.42</v>
      </c>
      <c r="K17" s="63">
        <v>5.814742569527076E-2</v>
      </c>
      <c r="L17" s="63">
        <v>0.12112189247616922</v>
      </c>
      <c r="M17" s="64">
        <v>3.3066006489560727E-2</v>
      </c>
    </row>
    <row r="18" spans="2:13" x14ac:dyDescent="0.3">
      <c r="B18" s="33"/>
      <c r="C18" s="36" t="s">
        <v>15</v>
      </c>
      <c r="D18" s="8">
        <v>9553.7299999997485</v>
      </c>
      <c r="E18" s="98"/>
      <c r="F18" s="61">
        <v>10</v>
      </c>
      <c r="G18" s="62" t="s">
        <v>68</v>
      </c>
      <c r="H18" s="70">
        <v>9181.0499999999993</v>
      </c>
      <c r="I18" s="70">
        <v>7119.92</v>
      </c>
      <c r="J18" s="70">
        <v>6770.06</v>
      </c>
      <c r="K18" s="63">
        <v>-0.2626050397285713</v>
      </c>
      <c r="L18" s="63">
        <v>-4.9138192563961347E-2</v>
      </c>
      <c r="M18" s="64">
        <v>3.2189434617799259E-2</v>
      </c>
    </row>
    <row r="19" spans="2:13" x14ac:dyDescent="0.3">
      <c r="B19" s="33">
        <v>500000</v>
      </c>
      <c r="C19" s="36" t="s">
        <v>16</v>
      </c>
      <c r="D19" s="8">
        <v>443637.27999999991</v>
      </c>
      <c r="E19" s="98"/>
      <c r="F19" s="61">
        <v>11</v>
      </c>
      <c r="G19" s="62" t="s">
        <v>66</v>
      </c>
      <c r="H19" s="70">
        <v>5397.87</v>
      </c>
      <c r="I19" s="70">
        <v>3945.63</v>
      </c>
      <c r="J19" s="70">
        <v>5048.38</v>
      </c>
      <c r="K19" s="63">
        <v>-6.4745909034489513E-2</v>
      </c>
      <c r="L19" s="63">
        <v>0.27948641915232808</v>
      </c>
      <c r="M19" s="64">
        <v>2.4003405868752332E-2</v>
      </c>
    </row>
    <row r="20" spans="2:13" x14ac:dyDescent="0.3">
      <c r="B20" s="28">
        <v>510000</v>
      </c>
      <c r="C20" s="37" t="s">
        <v>17</v>
      </c>
      <c r="D20" s="6">
        <v>355036.61000000004</v>
      </c>
      <c r="E20" s="98"/>
      <c r="F20" s="61">
        <v>12</v>
      </c>
      <c r="G20" s="62" t="s">
        <v>216</v>
      </c>
      <c r="H20" s="70">
        <v>5475.41</v>
      </c>
      <c r="I20" s="70">
        <v>3261.56</v>
      </c>
      <c r="J20" s="70">
        <v>4215</v>
      </c>
      <c r="K20" s="63">
        <v>-0.23019463382650796</v>
      </c>
      <c r="L20" s="63">
        <v>0.2923263714296227</v>
      </c>
      <c r="M20" s="64">
        <v>2.0040954868054916E-2</v>
      </c>
    </row>
    <row r="21" spans="2:13" x14ac:dyDescent="0.3">
      <c r="B21" s="31">
        <v>511500</v>
      </c>
      <c r="C21" s="32" t="s">
        <v>18</v>
      </c>
      <c r="D21" s="7">
        <v>35966.910000000003</v>
      </c>
      <c r="E21" s="98"/>
      <c r="F21" s="61">
        <v>13</v>
      </c>
      <c r="G21" s="62" t="s">
        <v>64</v>
      </c>
      <c r="H21" s="70">
        <v>2243.46</v>
      </c>
      <c r="I21" s="70">
        <v>2727.38</v>
      </c>
      <c r="J21" s="70">
        <v>3086.97</v>
      </c>
      <c r="K21" s="63">
        <v>0.37598619988767346</v>
      </c>
      <c r="L21" s="63">
        <v>0.13184448078375577</v>
      </c>
      <c r="M21" s="64">
        <v>1.4677538896569272E-2</v>
      </c>
    </row>
    <row r="22" spans="2:13" x14ac:dyDescent="0.3">
      <c r="B22" s="28">
        <v>512000</v>
      </c>
      <c r="C22" s="30" t="s">
        <v>19</v>
      </c>
      <c r="D22" s="6">
        <v>146922.99000000005</v>
      </c>
      <c r="E22" s="98"/>
      <c r="F22" s="61">
        <v>14</v>
      </c>
      <c r="G22" s="62" t="s">
        <v>74</v>
      </c>
      <c r="H22" s="70">
        <v>2431.09</v>
      </c>
      <c r="I22" s="70">
        <v>1855.95</v>
      </c>
      <c r="J22" s="70">
        <v>2476</v>
      </c>
      <c r="K22" s="63">
        <v>1.8473195151146093E-2</v>
      </c>
      <c r="L22" s="63">
        <v>0.33408766399956891</v>
      </c>
      <c r="M22" s="64">
        <v>1.1772575149063814E-2</v>
      </c>
    </row>
    <row r="23" spans="2:13" x14ac:dyDescent="0.3">
      <c r="B23" s="31">
        <v>513000</v>
      </c>
      <c r="C23" s="32" t="s">
        <v>20</v>
      </c>
      <c r="D23" s="7">
        <v>19524.799999999996</v>
      </c>
      <c r="E23" s="98"/>
      <c r="F23" s="61">
        <v>15</v>
      </c>
      <c r="G23" s="62" t="s">
        <v>69</v>
      </c>
      <c r="H23" s="70">
        <v>1638.14</v>
      </c>
      <c r="I23" s="70">
        <v>1795.19</v>
      </c>
      <c r="J23" s="70">
        <v>2040.52</v>
      </c>
      <c r="K23" s="63">
        <v>0.24563224144456508</v>
      </c>
      <c r="L23" s="63">
        <v>0.13665962934285503</v>
      </c>
      <c r="M23" s="64">
        <v>9.7020093066105383E-3</v>
      </c>
    </row>
    <row r="24" spans="2:13" x14ac:dyDescent="0.3">
      <c r="B24" s="28">
        <v>514000</v>
      </c>
      <c r="C24" s="30" t="s">
        <v>21</v>
      </c>
      <c r="D24" s="6">
        <v>12848.400000000003</v>
      </c>
      <c r="E24" s="98"/>
      <c r="F24" s="61">
        <v>16</v>
      </c>
      <c r="G24" s="62" t="s">
        <v>72</v>
      </c>
      <c r="H24" s="70">
        <v>484.68</v>
      </c>
      <c r="I24" s="70">
        <v>1172.95</v>
      </c>
      <c r="J24" s="70">
        <v>1341.06</v>
      </c>
      <c r="K24" s="63">
        <v>1.766897746967071</v>
      </c>
      <c r="L24" s="63">
        <v>0.14332239225883447</v>
      </c>
      <c r="M24" s="64">
        <v>6.3763043737494014E-3</v>
      </c>
    </row>
    <row r="25" spans="2:13" x14ac:dyDescent="0.3">
      <c r="B25" s="28">
        <v>514500</v>
      </c>
      <c r="C25" s="30" t="s">
        <v>109</v>
      </c>
      <c r="D25" s="6">
        <v>13977.339999999998</v>
      </c>
      <c r="E25" s="98"/>
      <c r="F25" s="61">
        <v>17</v>
      </c>
      <c r="G25" s="62" t="s">
        <v>67</v>
      </c>
      <c r="H25" s="70">
        <v>1522.73</v>
      </c>
      <c r="I25" s="70">
        <v>655.34</v>
      </c>
      <c r="J25" s="70">
        <v>962.13</v>
      </c>
      <c r="K25" s="63">
        <v>-0.36815456449928752</v>
      </c>
      <c r="L25" s="63">
        <v>0.46813867610705895</v>
      </c>
      <c r="M25" s="64">
        <v>4.5746153990988562E-3</v>
      </c>
    </row>
    <row r="26" spans="2:13" x14ac:dyDescent="0.3">
      <c r="B26" s="28">
        <v>515000</v>
      </c>
      <c r="C26" s="30" t="s">
        <v>110</v>
      </c>
      <c r="D26" s="6">
        <v>2740.5700000000006</v>
      </c>
      <c r="E26" s="98"/>
      <c r="F26" s="61">
        <v>18</v>
      </c>
      <c r="G26" s="62" t="s">
        <v>70</v>
      </c>
      <c r="H26" s="70">
        <v>564.71</v>
      </c>
      <c r="I26" s="70">
        <v>440.95</v>
      </c>
      <c r="J26" s="70">
        <v>695</v>
      </c>
      <c r="K26" s="63">
        <v>0.23072019266526178</v>
      </c>
      <c r="L26" s="63">
        <v>0.57614241977548475</v>
      </c>
      <c r="M26" s="64">
        <v>3.304499082633017E-3</v>
      </c>
    </row>
    <row r="27" spans="2:13" x14ac:dyDescent="0.3">
      <c r="B27" s="28">
        <v>515500</v>
      </c>
      <c r="C27" s="30" t="s">
        <v>111</v>
      </c>
      <c r="D27" s="6">
        <v>2936.9999999999995</v>
      </c>
      <c r="E27" s="98"/>
      <c r="F27" s="61">
        <v>19</v>
      </c>
      <c r="G27" s="62" t="s">
        <v>217</v>
      </c>
      <c r="H27" s="70">
        <v>1680.64</v>
      </c>
      <c r="I27" s="70">
        <v>28.55</v>
      </c>
      <c r="J27" s="70">
        <v>387</v>
      </c>
      <c r="K27" s="63">
        <v>-0.76973057882711349</v>
      </c>
      <c r="L27" s="63">
        <v>12.555166374781086</v>
      </c>
      <c r="M27" s="64">
        <v>1.840059201408601E-3</v>
      </c>
    </row>
    <row r="28" spans="2:13" x14ac:dyDescent="0.3">
      <c r="B28" s="28">
        <v>516000</v>
      </c>
      <c r="C28" s="30" t="s">
        <v>112</v>
      </c>
      <c r="D28" s="6">
        <v>6191.64</v>
      </c>
      <c r="E28" s="98"/>
      <c r="F28" s="61">
        <v>20</v>
      </c>
      <c r="G28" s="62" t="s">
        <v>71</v>
      </c>
      <c r="H28" s="70">
        <v>-238.56</v>
      </c>
      <c r="I28" s="70">
        <v>320.26</v>
      </c>
      <c r="J28" s="70">
        <v>195.65</v>
      </c>
      <c r="K28" s="63">
        <v>1.8201291079812201</v>
      </c>
      <c r="L28" s="63">
        <v>-0.38909011428214568</v>
      </c>
      <c r="M28" s="64">
        <v>9.3025215182323715E-4</v>
      </c>
    </row>
    <row r="29" spans="2:13" x14ac:dyDescent="0.3">
      <c r="B29" s="28">
        <v>516600</v>
      </c>
      <c r="C29" s="30" t="s">
        <v>10</v>
      </c>
      <c r="D29" s="6">
        <v>27048.36</v>
      </c>
      <c r="E29" s="98"/>
      <c r="F29" s="67">
        <v>21</v>
      </c>
      <c r="G29" s="66" t="s">
        <v>226</v>
      </c>
      <c r="H29" s="70">
        <v>-389.81</v>
      </c>
      <c r="I29" s="70">
        <v>-256.55</v>
      </c>
      <c r="J29" s="70">
        <v>-308.52999999999997</v>
      </c>
      <c r="K29" s="63">
        <v>0.20851183910110099</v>
      </c>
      <c r="L29" s="63">
        <v>-0.20261157669070401</v>
      </c>
      <c r="M29" s="64">
        <v>-1.4669598589421074E-3</v>
      </c>
    </row>
    <row r="30" spans="2:13" x14ac:dyDescent="0.3">
      <c r="B30" s="28">
        <v>517000</v>
      </c>
      <c r="C30" s="30" t="s">
        <v>113</v>
      </c>
      <c r="D30" s="6">
        <v>6354.3399999999992</v>
      </c>
      <c r="E30" s="98"/>
      <c r="F30" s="67">
        <v>22</v>
      </c>
      <c r="G30" s="66" t="s">
        <v>81</v>
      </c>
      <c r="H30" s="70">
        <v>-1120.22</v>
      </c>
      <c r="I30" s="70">
        <v>-332.57</v>
      </c>
      <c r="J30" s="70">
        <v>-319.95</v>
      </c>
      <c r="K30" s="63">
        <v>0.71438645980253901</v>
      </c>
      <c r="L30" s="63">
        <v>3.7946898397329898E-2</v>
      </c>
      <c r="M30" s="64">
        <v>-1.5212582467459478E-3</v>
      </c>
    </row>
    <row r="31" spans="2:13" x14ac:dyDescent="0.3">
      <c r="B31" s="28">
        <v>517500</v>
      </c>
      <c r="C31" s="30" t="s">
        <v>114</v>
      </c>
      <c r="D31" s="6">
        <v>3441.18</v>
      </c>
      <c r="E31" s="98"/>
      <c r="F31" s="67">
        <v>23</v>
      </c>
      <c r="G31" s="66" t="s">
        <v>159</v>
      </c>
      <c r="H31" s="70">
        <v>-634.4</v>
      </c>
      <c r="I31" s="70">
        <v>-230.57</v>
      </c>
      <c r="J31" s="70">
        <v>-381.93</v>
      </c>
      <c r="K31" s="63">
        <v>0.39796658259772999</v>
      </c>
      <c r="L31" s="63">
        <v>-0.65646007719998301</v>
      </c>
      <c r="M31" s="64">
        <v>-1.8159529994676666E-3</v>
      </c>
    </row>
    <row r="32" spans="2:13" x14ac:dyDescent="0.3">
      <c r="B32" s="28">
        <v>518000</v>
      </c>
      <c r="C32" s="30" t="s">
        <v>115</v>
      </c>
      <c r="D32" s="6">
        <v>7632.0000000000018</v>
      </c>
      <c r="E32" s="98"/>
      <c r="F32" s="43">
        <v>24</v>
      </c>
      <c r="G32" s="44" t="s">
        <v>65</v>
      </c>
      <c r="H32" s="45">
        <v>4615.26</v>
      </c>
      <c r="I32" s="45">
        <v>3031.33</v>
      </c>
      <c r="J32" s="45"/>
      <c r="K32" s="46">
        <v>-1</v>
      </c>
      <c r="L32" s="46">
        <v>-1</v>
      </c>
      <c r="M32" s="47">
        <v>0</v>
      </c>
    </row>
    <row r="33" spans="2:13" ht="13.95" customHeight="1" x14ac:dyDescent="0.3">
      <c r="B33" s="31">
        <v>519000</v>
      </c>
      <c r="C33" s="32" t="s">
        <v>11</v>
      </c>
      <c r="D33" s="7">
        <v>53512.08</v>
      </c>
      <c r="E33" s="98"/>
      <c r="F33" s="43">
        <v>25</v>
      </c>
      <c r="G33" s="44" t="s">
        <v>76</v>
      </c>
      <c r="H33" s="45">
        <v>903.65</v>
      </c>
      <c r="I33" s="45">
        <v>-455.71</v>
      </c>
      <c r="J33" s="45">
        <v>0</v>
      </c>
      <c r="K33" s="46">
        <v>-1</v>
      </c>
      <c r="L33" s="46">
        <v>-1</v>
      </c>
      <c r="M33" s="47">
        <v>0</v>
      </c>
    </row>
    <row r="34" spans="2:13" x14ac:dyDescent="0.3">
      <c r="B34" s="28">
        <v>570000</v>
      </c>
      <c r="C34" s="37" t="s">
        <v>22</v>
      </c>
      <c r="D34" s="6">
        <v>88872.760000000009</v>
      </c>
      <c r="E34" s="98"/>
      <c r="F34" s="293">
        <v>26</v>
      </c>
      <c r="G34" s="294" t="s">
        <v>160</v>
      </c>
      <c r="H34" s="295">
        <v>-719.26</v>
      </c>
      <c r="I34" s="295">
        <v>-870.14</v>
      </c>
      <c r="J34" s="295">
        <v>0</v>
      </c>
      <c r="K34" s="296">
        <v>-1</v>
      </c>
      <c r="L34" s="296">
        <v>-1</v>
      </c>
      <c r="M34" s="297">
        <v>0</v>
      </c>
    </row>
    <row r="35" spans="2:13" x14ac:dyDescent="0.3">
      <c r="B35" s="33"/>
      <c r="C35" s="34" t="s">
        <v>23</v>
      </c>
      <c r="D35" s="8">
        <v>3245.7699999999604</v>
      </c>
      <c r="E35" s="98"/>
      <c r="F35" s="321" t="s">
        <v>77</v>
      </c>
      <c r="G35" s="322"/>
      <c r="H35" s="69">
        <v>191799.24999999997</v>
      </c>
      <c r="I35" s="69">
        <v>168983.89000000004</v>
      </c>
      <c r="J35" s="69">
        <v>210319.32</v>
      </c>
      <c r="K35" s="96">
        <v>9.655965807999789E-2</v>
      </c>
      <c r="L35" s="96">
        <v>0.24461166091039765</v>
      </c>
      <c r="M35" s="96">
        <v>1.0000000000000002</v>
      </c>
    </row>
    <row r="36" spans="2:13" x14ac:dyDescent="0.3">
      <c r="B36" s="33"/>
      <c r="C36" s="35" t="s">
        <v>24</v>
      </c>
      <c r="D36" s="8">
        <v>12693.230000000001</v>
      </c>
      <c r="E36" s="98"/>
      <c r="M36" s="270" t="s">
        <v>224</v>
      </c>
    </row>
    <row r="37" spans="2:13" x14ac:dyDescent="0.3">
      <c r="B37" s="33"/>
      <c r="C37" s="36" t="s">
        <v>25</v>
      </c>
      <c r="D37" s="8">
        <v>88600.669999999867</v>
      </c>
      <c r="E37" s="98"/>
      <c r="H37" s="280"/>
      <c r="M37" s="268" t="s">
        <v>43</v>
      </c>
    </row>
    <row r="38" spans="2:13" x14ac:dyDescent="0.3">
      <c r="B38" s="28">
        <v>590000</v>
      </c>
      <c r="C38" s="29" t="s">
        <v>26</v>
      </c>
      <c r="D38" s="6">
        <v>210319.31999999998</v>
      </c>
      <c r="M38" s="269" t="s">
        <v>234</v>
      </c>
    </row>
    <row r="39" spans="2:13" x14ac:dyDescent="0.3">
      <c r="B39" s="287" t="s">
        <v>224</v>
      </c>
      <c r="C39" s="26"/>
      <c r="M39" s="284" t="s">
        <v>235</v>
      </c>
    </row>
    <row r="40" spans="2:13" x14ac:dyDescent="0.3">
      <c r="B40" s="287" t="s">
        <v>43</v>
      </c>
      <c r="C40" s="171"/>
      <c r="M40" s="269" t="s">
        <v>236</v>
      </c>
    </row>
    <row r="41" spans="2:13" x14ac:dyDescent="0.3">
      <c r="B41" s="282" t="s">
        <v>116</v>
      </c>
      <c r="C41" s="100"/>
      <c r="G41" s="267" t="s">
        <v>228</v>
      </c>
    </row>
  </sheetData>
  <mergeCells count="4">
    <mergeCell ref="B6:C6"/>
    <mergeCell ref="F6:M6"/>
    <mergeCell ref="F8:G8"/>
    <mergeCell ref="F35:G35"/>
  </mergeCells>
  <conditionalFormatting sqref="K9:L31">
    <cfRule type="cellIs" dxfId="17" priority="1" operator="lessThan">
      <formula>0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autoPageBreaks="0"/>
  </sheetPr>
  <dimension ref="A1:AL71"/>
  <sheetViews>
    <sheetView showGridLines="0" zoomScale="70" zoomScaleNormal="70" workbookViewId="0">
      <pane xSplit="3" ySplit="9" topLeftCell="T49" activePane="bottomRight" state="frozen"/>
      <selection pane="topRight" activeCell="D1" sqref="D1"/>
      <selection pane="bottomLeft" activeCell="A10" sqref="A10"/>
      <selection pane="bottomRight" activeCell="F27" sqref="F27"/>
    </sheetView>
  </sheetViews>
  <sheetFormatPr baseColWidth="10" defaultColWidth="0" defaultRowHeight="12" x14ac:dyDescent="0.25"/>
  <cols>
    <col min="1" max="1" width="4.5546875" style="111" customWidth="1"/>
    <col min="2" max="2" width="17.33203125" style="111" customWidth="1"/>
    <col min="3" max="3" width="66.6640625" style="111" customWidth="1"/>
    <col min="4" max="4" width="11.33203125" style="111" bestFit="1" customWidth="1"/>
    <col min="5" max="5" width="13" style="111" customWidth="1"/>
    <col min="6" max="6" width="10.6640625" style="111" customWidth="1"/>
    <col min="7" max="7" width="11.6640625" style="111" bestFit="1" customWidth="1"/>
    <col min="8" max="8" width="13.33203125" style="111" bestFit="1" customWidth="1"/>
    <col min="9" max="9" width="10.6640625" style="111" customWidth="1"/>
    <col min="10" max="10" width="18.33203125" style="111" bestFit="1" customWidth="1"/>
    <col min="11" max="12" width="10.6640625" style="111" customWidth="1"/>
    <col min="13" max="13" width="11.33203125" style="111" customWidth="1"/>
    <col min="14" max="14" width="13.44140625" style="111" bestFit="1" customWidth="1"/>
    <col min="15" max="15" width="18.33203125" style="111" bestFit="1" customWidth="1"/>
    <col min="16" max="16" width="10.6640625" style="111" customWidth="1"/>
    <col min="17" max="17" width="19.109375" style="111" bestFit="1" customWidth="1"/>
    <col min="18" max="19" width="10.6640625" style="111" customWidth="1"/>
    <col min="20" max="20" width="13.88671875" style="111" bestFit="1" customWidth="1"/>
    <col min="21" max="24" width="10.6640625" style="111" customWidth="1"/>
    <col min="25" max="25" width="12.5546875" style="111" customWidth="1"/>
    <col min="26" max="27" width="11.5546875" style="111" customWidth="1"/>
    <col min="28" max="35" width="10.6640625" style="111" customWidth="1"/>
    <col min="36" max="36" width="13.44140625" style="111" customWidth="1"/>
    <col min="37" max="37" width="9.33203125" style="111" customWidth="1"/>
    <col min="38" max="38" width="0" style="111" hidden="1" customWidth="1"/>
    <col min="39" max="16384" width="9.33203125" style="111" hidden="1"/>
  </cols>
  <sheetData>
    <row r="1" spans="1:37" ht="14.4" x14ac:dyDescent="0.3">
      <c r="A1" s="110"/>
      <c r="B1" s="87"/>
    </row>
    <row r="2" spans="1:37" ht="15.6" x14ac:dyDescent="0.3">
      <c r="A2" s="87"/>
      <c r="B2" s="112"/>
      <c r="C2" s="23" t="s">
        <v>2</v>
      </c>
    </row>
    <row r="3" spans="1:37" ht="15.6" x14ac:dyDescent="0.3">
      <c r="A3" s="87"/>
      <c r="B3" s="112"/>
      <c r="C3" s="23" t="s">
        <v>1</v>
      </c>
    </row>
    <row r="4" spans="1:37" ht="16.2" thickBot="1" x14ac:dyDescent="0.35">
      <c r="A4" s="87"/>
      <c r="B4" s="25"/>
      <c r="C4" s="25" t="s">
        <v>3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</row>
    <row r="5" spans="1:37" ht="15" thickTop="1" x14ac:dyDescent="0.3">
      <c r="A5" s="87"/>
      <c r="B5" s="3"/>
      <c r="C5" s="113"/>
    </row>
    <row r="6" spans="1:37" ht="13.2" x14ac:dyDescent="0.25">
      <c r="B6" s="316" t="s">
        <v>182</v>
      </c>
      <c r="C6" s="317"/>
    </row>
    <row r="7" spans="1:37" x14ac:dyDescent="0.25">
      <c r="B7" s="114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6"/>
      <c r="AD7" s="116"/>
      <c r="AE7" s="116"/>
      <c r="AF7" s="116"/>
      <c r="AG7" s="116"/>
      <c r="AH7" s="116"/>
      <c r="AI7" s="116"/>
      <c r="AJ7" s="116"/>
    </row>
    <row r="8" spans="1:37" ht="12.75" customHeight="1" x14ac:dyDescent="0.25">
      <c r="B8" s="325" t="s">
        <v>154</v>
      </c>
      <c r="C8" s="117" t="s">
        <v>155</v>
      </c>
      <c r="D8" s="118">
        <v>3</v>
      </c>
      <c r="E8" s="118">
        <v>4</v>
      </c>
      <c r="F8" s="118">
        <v>6</v>
      </c>
      <c r="G8" s="118">
        <v>7</v>
      </c>
      <c r="H8" s="118">
        <v>12</v>
      </c>
      <c r="I8" s="118">
        <v>15</v>
      </c>
      <c r="J8" s="118">
        <v>16</v>
      </c>
      <c r="K8" s="118">
        <v>18</v>
      </c>
      <c r="L8" s="118">
        <v>19</v>
      </c>
      <c r="M8" s="118">
        <v>20</v>
      </c>
      <c r="N8" s="118">
        <v>21</v>
      </c>
      <c r="O8" s="118">
        <v>22</v>
      </c>
      <c r="P8" s="118">
        <v>23</v>
      </c>
      <c r="Q8" s="118">
        <v>24</v>
      </c>
      <c r="R8" s="118">
        <v>25</v>
      </c>
      <c r="S8" s="118">
        <v>27</v>
      </c>
      <c r="T8" s="118">
        <v>31</v>
      </c>
      <c r="U8" s="118">
        <v>33</v>
      </c>
      <c r="V8" s="118">
        <v>34</v>
      </c>
      <c r="W8" s="118">
        <v>38</v>
      </c>
      <c r="X8" s="118">
        <v>39</v>
      </c>
      <c r="Y8" s="118">
        <v>40</v>
      </c>
      <c r="Z8" s="118">
        <v>42</v>
      </c>
      <c r="AA8" s="118">
        <v>49</v>
      </c>
      <c r="AB8" s="118">
        <v>56</v>
      </c>
      <c r="AC8" s="118">
        <v>57</v>
      </c>
      <c r="AD8" s="118">
        <v>58</v>
      </c>
      <c r="AE8" s="118">
        <v>59</v>
      </c>
      <c r="AF8" s="118">
        <v>60</v>
      </c>
      <c r="AG8" s="118">
        <v>61</v>
      </c>
      <c r="AH8" s="118">
        <v>62</v>
      </c>
      <c r="AI8" s="118">
        <v>63</v>
      </c>
      <c r="AJ8" s="323" t="s">
        <v>77</v>
      </c>
    </row>
    <row r="9" spans="1:37" ht="36" x14ac:dyDescent="0.25">
      <c r="B9" s="326"/>
      <c r="C9" s="120" t="s">
        <v>156</v>
      </c>
      <c r="D9" s="119" t="s">
        <v>63</v>
      </c>
      <c r="E9" s="119" t="s">
        <v>217</v>
      </c>
      <c r="F9" s="119" t="s">
        <v>70</v>
      </c>
      <c r="G9" s="119" t="s">
        <v>68</v>
      </c>
      <c r="H9" s="119" t="s">
        <v>73</v>
      </c>
      <c r="I9" s="119" t="s">
        <v>82</v>
      </c>
      <c r="J9" s="119" t="s">
        <v>57</v>
      </c>
      <c r="K9" s="119" t="s">
        <v>67</v>
      </c>
      <c r="L9" s="119" t="s">
        <v>157</v>
      </c>
      <c r="M9" s="119" t="s">
        <v>60</v>
      </c>
      <c r="N9" s="119" t="s">
        <v>61</v>
      </c>
      <c r="O9" s="119" t="s">
        <v>62</v>
      </c>
      <c r="P9" s="119" t="s">
        <v>216</v>
      </c>
      <c r="Q9" s="119" t="s">
        <v>78</v>
      </c>
      <c r="R9" s="121" t="s">
        <v>66</v>
      </c>
      <c r="S9" s="121" t="s">
        <v>79</v>
      </c>
      <c r="T9" s="121" t="s">
        <v>58</v>
      </c>
      <c r="U9" s="121" t="s">
        <v>65</v>
      </c>
      <c r="V9" s="121" t="s">
        <v>74</v>
      </c>
      <c r="W9" s="121" t="s">
        <v>71</v>
      </c>
      <c r="X9" s="121" t="s">
        <v>64</v>
      </c>
      <c r="Y9" s="121" t="s">
        <v>72</v>
      </c>
      <c r="Z9" s="121" t="s">
        <v>59</v>
      </c>
      <c r="AA9" s="121" t="s">
        <v>158</v>
      </c>
      <c r="AB9" s="121" t="s">
        <v>80</v>
      </c>
      <c r="AC9" s="121" t="s">
        <v>75</v>
      </c>
      <c r="AD9" s="121" t="s">
        <v>76</v>
      </c>
      <c r="AE9" s="121" t="s">
        <v>69</v>
      </c>
      <c r="AF9" s="121" t="s">
        <v>81</v>
      </c>
      <c r="AG9" s="121" t="s">
        <v>153</v>
      </c>
      <c r="AH9" s="121" t="s">
        <v>159</v>
      </c>
      <c r="AI9" s="121" t="s">
        <v>160</v>
      </c>
      <c r="AJ9" s="324"/>
    </row>
    <row r="10" spans="1:37" ht="14.4" x14ac:dyDescent="0.25">
      <c r="A10" s="116"/>
      <c r="B10" s="122">
        <v>300000</v>
      </c>
      <c r="C10" s="123" t="s">
        <v>6</v>
      </c>
      <c r="D10" s="124">
        <v>85190.36</v>
      </c>
      <c r="E10" s="124">
        <v>59733</v>
      </c>
      <c r="F10" s="124">
        <v>14031.21</v>
      </c>
      <c r="G10" s="124">
        <v>175933.45</v>
      </c>
      <c r="H10" s="124">
        <v>259374.14</v>
      </c>
      <c r="I10" s="124"/>
      <c r="J10" s="124">
        <v>91418</v>
      </c>
      <c r="K10" s="124">
        <v>54848.480000000003</v>
      </c>
      <c r="L10" s="124"/>
      <c r="M10" s="124">
        <v>54998.45</v>
      </c>
      <c r="N10" s="124">
        <v>224322.82</v>
      </c>
      <c r="O10" s="124">
        <v>275537.87</v>
      </c>
      <c r="P10" s="124">
        <v>70389</v>
      </c>
      <c r="Q10" s="124">
        <v>167300.75</v>
      </c>
      <c r="R10" s="124">
        <v>29892.69</v>
      </c>
      <c r="S10" s="124"/>
      <c r="T10" s="124">
        <v>428885.2</v>
      </c>
      <c r="U10" s="124"/>
      <c r="V10" s="124">
        <v>48562</v>
      </c>
      <c r="W10" s="124">
        <v>17278.849999999999</v>
      </c>
      <c r="X10" s="124">
        <v>40103.040000000001</v>
      </c>
      <c r="Y10" s="124">
        <v>52880.2</v>
      </c>
      <c r="Z10" s="124">
        <v>191792.86</v>
      </c>
      <c r="AA10" s="124"/>
      <c r="AB10" s="124"/>
      <c r="AC10" s="124"/>
      <c r="AD10" s="124"/>
      <c r="AE10" s="124">
        <v>20697.82</v>
      </c>
      <c r="AF10" s="124">
        <v>14160.27</v>
      </c>
      <c r="AG10" s="124">
        <v>10946.59</v>
      </c>
      <c r="AH10" s="124">
        <v>9354.65</v>
      </c>
      <c r="AI10" s="124"/>
      <c r="AJ10" s="124">
        <v>2397631.6999999993</v>
      </c>
      <c r="AK10" s="116"/>
    </row>
    <row r="11" spans="1:37" ht="14.4" x14ac:dyDescent="0.25">
      <c r="A11" s="116"/>
      <c r="B11" s="122">
        <v>400000</v>
      </c>
      <c r="C11" s="123" t="s">
        <v>7</v>
      </c>
      <c r="D11" s="124">
        <v>25106.19</v>
      </c>
      <c r="E11" s="124">
        <v>3903</v>
      </c>
      <c r="F11" s="124">
        <v>4579.24</v>
      </c>
      <c r="G11" s="124">
        <v>14247.21</v>
      </c>
      <c r="H11" s="124">
        <v>65222.74</v>
      </c>
      <c r="I11" s="124"/>
      <c r="J11" s="124">
        <v>74466</v>
      </c>
      <c r="K11" s="124">
        <v>10888.56</v>
      </c>
      <c r="L11" s="124"/>
      <c r="M11" s="124">
        <v>30829.42</v>
      </c>
      <c r="N11" s="124">
        <v>36891.4</v>
      </c>
      <c r="O11" s="124">
        <v>75744.67</v>
      </c>
      <c r="P11" s="124">
        <v>13561</v>
      </c>
      <c r="Q11" s="124">
        <v>42662.05</v>
      </c>
      <c r="R11" s="124">
        <v>15964.57</v>
      </c>
      <c r="S11" s="124"/>
      <c r="T11" s="124">
        <v>131435.1</v>
      </c>
      <c r="U11" s="124"/>
      <c r="V11" s="124">
        <v>7222</v>
      </c>
      <c r="W11" s="124">
        <v>6162.83</v>
      </c>
      <c r="X11" s="124">
        <v>14724.15</v>
      </c>
      <c r="Y11" s="124">
        <v>14381.88</v>
      </c>
      <c r="Z11" s="124">
        <v>48233.1</v>
      </c>
      <c r="AA11" s="124"/>
      <c r="AB11" s="124"/>
      <c r="AC11" s="124"/>
      <c r="AD11" s="124"/>
      <c r="AE11" s="124">
        <v>8527.83</v>
      </c>
      <c r="AF11" s="124">
        <v>4700.9799999999996</v>
      </c>
      <c r="AG11" s="124">
        <v>940.34</v>
      </c>
      <c r="AH11" s="124">
        <v>3562.34</v>
      </c>
      <c r="AI11" s="124"/>
      <c r="AJ11" s="124">
        <v>653956.59999999986</v>
      </c>
      <c r="AK11" s="116"/>
    </row>
    <row r="12" spans="1:37" ht="14.4" x14ac:dyDescent="0.25">
      <c r="A12" s="116"/>
      <c r="B12" s="125">
        <v>410300</v>
      </c>
      <c r="C12" s="126" t="s">
        <v>161</v>
      </c>
      <c r="D12" s="127">
        <v>856.21</v>
      </c>
      <c r="E12" s="127">
        <v>104</v>
      </c>
      <c r="F12" s="127">
        <v>31.17</v>
      </c>
      <c r="G12" s="127">
        <v>34.869999999999997</v>
      </c>
      <c r="H12" s="127">
        <v>25.25</v>
      </c>
      <c r="I12" s="127"/>
      <c r="J12" s="127">
        <v>793</v>
      </c>
      <c r="K12" s="127">
        <v>126.05</v>
      </c>
      <c r="L12" s="127"/>
      <c r="M12" s="127">
        <v>1507.93</v>
      </c>
      <c r="N12" s="127">
        <v>35.25</v>
      </c>
      <c r="O12" s="127">
        <v>476.41</v>
      </c>
      <c r="P12" s="127">
        <v>667</v>
      </c>
      <c r="Q12" s="127">
        <v>2151.84</v>
      </c>
      <c r="R12" s="127">
        <v>398.5</v>
      </c>
      <c r="S12" s="127"/>
      <c r="T12" s="127">
        <v>2215.62</v>
      </c>
      <c r="U12" s="127"/>
      <c r="V12" s="127">
        <v>227</v>
      </c>
      <c r="W12" s="127">
        <v>37.450000000000003</v>
      </c>
      <c r="X12" s="127">
        <v>0</v>
      </c>
      <c r="Y12" s="127">
        <v>30.53</v>
      </c>
      <c r="Z12" s="127">
        <v>649.80999999999995</v>
      </c>
      <c r="AA12" s="127"/>
      <c r="AB12" s="127"/>
      <c r="AC12" s="127"/>
      <c r="AD12" s="127"/>
      <c r="AE12" s="127">
        <v>0</v>
      </c>
      <c r="AF12" s="127">
        <v>160.58000000000001</v>
      </c>
      <c r="AG12" s="127">
        <v>0</v>
      </c>
      <c r="AH12" s="127">
        <v>0</v>
      </c>
      <c r="AI12" s="127"/>
      <c r="AJ12" s="127">
        <v>10528.47</v>
      </c>
      <c r="AK12" s="116"/>
    </row>
    <row r="13" spans="1:37" ht="14.4" x14ac:dyDescent="0.25">
      <c r="A13" s="116"/>
      <c r="B13" s="125">
        <v>410400</v>
      </c>
      <c r="C13" s="126" t="s">
        <v>162</v>
      </c>
      <c r="D13" s="127">
        <v>0</v>
      </c>
      <c r="E13" s="127">
        <v>0</v>
      </c>
      <c r="F13" s="127">
        <v>0</v>
      </c>
      <c r="G13" s="127"/>
      <c r="H13" s="127">
        <v>0</v>
      </c>
      <c r="I13" s="127"/>
      <c r="J13" s="127">
        <v>0</v>
      </c>
      <c r="K13" s="127">
        <v>0</v>
      </c>
      <c r="L13" s="127"/>
      <c r="M13" s="127">
        <v>0</v>
      </c>
      <c r="N13" s="127"/>
      <c r="O13" s="127">
        <v>0</v>
      </c>
      <c r="P13" s="127">
        <v>0</v>
      </c>
      <c r="Q13" s="127">
        <v>0</v>
      </c>
      <c r="R13" s="127">
        <v>0</v>
      </c>
      <c r="S13" s="127"/>
      <c r="T13" s="127">
        <v>0</v>
      </c>
      <c r="U13" s="127"/>
      <c r="V13" s="127">
        <v>0</v>
      </c>
      <c r="W13" s="127">
        <v>0</v>
      </c>
      <c r="X13" s="127">
        <v>17</v>
      </c>
      <c r="Y13" s="127">
        <v>0</v>
      </c>
      <c r="Z13" s="127">
        <v>0</v>
      </c>
      <c r="AA13" s="127"/>
      <c r="AB13" s="127"/>
      <c r="AC13" s="127"/>
      <c r="AD13" s="127"/>
      <c r="AE13" s="127">
        <v>40.51</v>
      </c>
      <c r="AF13" s="127">
        <v>0</v>
      </c>
      <c r="AG13" s="127">
        <v>0</v>
      </c>
      <c r="AH13" s="127">
        <v>0</v>
      </c>
      <c r="AI13" s="127"/>
      <c r="AJ13" s="127">
        <v>57.51</v>
      </c>
      <c r="AK13" s="116"/>
    </row>
    <row r="14" spans="1:37" ht="14.4" x14ac:dyDescent="0.25">
      <c r="A14" s="116"/>
      <c r="B14" s="125">
        <v>410500</v>
      </c>
      <c r="C14" s="126" t="s">
        <v>163</v>
      </c>
      <c r="D14" s="127">
        <v>0</v>
      </c>
      <c r="E14" s="127">
        <v>0</v>
      </c>
      <c r="F14" s="127">
        <v>0</v>
      </c>
      <c r="G14" s="127"/>
      <c r="H14" s="127">
        <v>0</v>
      </c>
      <c r="I14" s="127"/>
      <c r="J14" s="127">
        <v>0</v>
      </c>
      <c r="K14" s="127">
        <v>0</v>
      </c>
      <c r="L14" s="127"/>
      <c r="M14" s="127">
        <v>0</v>
      </c>
      <c r="N14" s="127"/>
      <c r="O14" s="127">
        <v>0</v>
      </c>
      <c r="P14" s="127">
        <v>0</v>
      </c>
      <c r="Q14" s="127">
        <v>0</v>
      </c>
      <c r="R14" s="127">
        <v>0</v>
      </c>
      <c r="S14" s="127"/>
      <c r="T14" s="127">
        <v>0</v>
      </c>
      <c r="U14" s="127"/>
      <c r="V14" s="127">
        <v>0</v>
      </c>
      <c r="W14" s="127">
        <v>0</v>
      </c>
      <c r="X14" s="127">
        <v>0</v>
      </c>
      <c r="Y14" s="127">
        <v>0</v>
      </c>
      <c r="Z14" s="127">
        <v>0</v>
      </c>
      <c r="AA14" s="127"/>
      <c r="AB14" s="127"/>
      <c r="AC14" s="127"/>
      <c r="AD14" s="127"/>
      <c r="AE14" s="127">
        <v>0</v>
      </c>
      <c r="AF14" s="127">
        <v>0</v>
      </c>
      <c r="AG14" s="127">
        <v>0</v>
      </c>
      <c r="AH14" s="127">
        <v>0</v>
      </c>
      <c r="AI14" s="127"/>
      <c r="AJ14" s="127">
        <v>0</v>
      </c>
      <c r="AK14" s="116"/>
    </row>
    <row r="15" spans="1:37" ht="14.4" x14ac:dyDescent="0.25">
      <c r="A15" s="116"/>
      <c r="B15" s="125">
        <v>410600</v>
      </c>
      <c r="C15" s="126" t="s">
        <v>164</v>
      </c>
      <c r="D15" s="127">
        <v>0</v>
      </c>
      <c r="E15" s="127">
        <v>0</v>
      </c>
      <c r="F15" s="127">
        <v>0</v>
      </c>
      <c r="G15" s="127"/>
      <c r="H15" s="127">
        <v>0</v>
      </c>
      <c r="I15" s="127"/>
      <c r="J15" s="127">
        <v>0</v>
      </c>
      <c r="K15" s="127">
        <v>0</v>
      </c>
      <c r="L15" s="127"/>
      <c r="M15" s="127">
        <v>0</v>
      </c>
      <c r="N15" s="127"/>
      <c r="O15" s="127">
        <v>0</v>
      </c>
      <c r="P15" s="127">
        <v>0</v>
      </c>
      <c r="Q15" s="127">
        <v>0</v>
      </c>
      <c r="R15" s="127">
        <v>0</v>
      </c>
      <c r="S15" s="127"/>
      <c r="T15" s="127">
        <v>0</v>
      </c>
      <c r="U15" s="127"/>
      <c r="V15" s="127">
        <v>0</v>
      </c>
      <c r="W15" s="127">
        <v>0</v>
      </c>
      <c r="X15" s="127">
        <v>0</v>
      </c>
      <c r="Y15" s="127">
        <v>0</v>
      </c>
      <c r="Z15" s="127">
        <v>0</v>
      </c>
      <c r="AA15" s="127"/>
      <c r="AB15" s="127"/>
      <c r="AC15" s="127"/>
      <c r="AD15" s="127"/>
      <c r="AE15" s="127">
        <v>0</v>
      </c>
      <c r="AF15" s="127">
        <v>0</v>
      </c>
      <c r="AG15" s="127">
        <v>0</v>
      </c>
      <c r="AH15" s="127">
        <v>0</v>
      </c>
      <c r="AI15" s="127"/>
      <c r="AJ15" s="127">
        <v>0</v>
      </c>
      <c r="AK15" s="116"/>
    </row>
    <row r="16" spans="1:37" ht="14.4" x14ac:dyDescent="0.25">
      <c r="A16" s="116"/>
      <c r="B16" s="125">
        <v>410700</v>
      </c>
      <c r="C16" s="126" t="s">
        <v>165</v>
      </c>
      <c r="D16" s="127">
        <v>374.04</v>
      </c>
      <c r="E16" s="127">
        <v>0</v>
      </c>
      <c r="F16" s="127">
        <v>77.89</v>
      </c>
      <c r="G16" s="127">
        <v>120.44</v>
      </c>
      <c r="H16" s="127">
        <v>1712.52</v>
      </c>
      <c r="I16" s="127"/>
      <c r="J16" s="127">
        <v>836</v>
      </c>
      <c r="K16" s="127">
        <v>389.18</v>
      </c>
      <c r="L16" s="127"/>
      <c r="M16" s="127">
        <v>2738.58</v>
      </c>
      <c r="N16" s="127">
        <v>445.44</v>
      </c>
      <c r="O16" s="127">
        <v>0</v>
      </c>
      <c r="P16" s="127">
        <v>0</v>
      </c>
      <c r="Q16" s="127">
        <v>0</v>
      </c>
      <c r="R16" s="127">
        <v>246.98</v>
      </c>
      <c r="S16" s="127"/>
      <c r="T16" s="127">
        <v>39.479999999999997</v>
      </c>
      <c r="U16" s="127"/>
      <c r="V16" s="127">
        <v>855</v>
      </c>
      <c r="W16" s="127">
        <v>139.47</v>
      </c>
      <c r="X16" s="127">
        <v>796.57</v>
      </c>
      <c r="Y16" s="127">
        <v>46.49</v>
      </c>
      <c r="Z16" s="127">
        <v>3078.01</v>
      </c>
      <c r="AA16" s="127"/>
      <c r="AB16" s="127"/>
      <c r="AC16" s="127"/>
      <c r="AD16" s="127"/>
      <c r="AE16" s="127">
        <v>270</v>
      </c>
      <c r="AF16" s="127">
        <v>0</v>
      </c>
      <c r="AG16" s="127">
        <v>0</v>
      </c>
      <c r="AH16" s="127">
        <v>0</v>
      </c>
      <c r="AI16" s="127"/>
      <c r="AJ16" s="127">
        <v>12166.089999999998</v>
      </c>
      <c r="AK16" s="116"/>
    </row>
    <row r="17" spans="1:37" ht="14.4" x14ac:dyDescent="0.25">
      <c r="A17" s="116"/>
      <c r="B17" s="125">
        <v>410800</v>
      </c>
      <c r="C17" s="126" t="s">
        <v>166</v>
      </c>
      <c r="D17" s="127">
        <v>808.3</v>
      </c>
      <c r="E17" s="127">
        <v>630</v>
      </c>
      <c r="F17" s="127">
        <v>0</v>
      </c>
      <c r="G17" s="127">
        <v>2005.97</v>
      </c>
      <c r="H17" s="127">
        <v>1336.74</v>
      </c>
      <c r="I17" s="127"/>
      <c r="J17" s="127">
        <v>51</v>
      </c>
      <c r="K17" s="127">
        <v>1265.4100000000001</v>
      </c>
      <c r="L17" s="127"/>
      <c r="M17" s="127">
        <v>0</v>
      </c>
      <c r="N17" s="127">
        <v>888.69</v>
      </c>
      <c r="O17" s="127">
        <v>4663.26</v>
      </c>
      <c r="P17" s="127">
        <v>564</v>
      </c>
      <c r="Q17" s="127">
        <v>0</v>
      </c>
      <c r="R17" s="127">
        <v>0</v>
      </c>
      <c r="S17" s="127"/>
      <c r="T17" s="127">
        <v>0</v>
      </c>
      <c r="U17" s="127"/>
      <c r="V17" s="127">
        <v>52</v>
      </c>
      <c r="W17" s="127">
        <v>8.91</v>
      </c>
      <c r="X17" s="127">
        <v>105.57</v>
      </c>
      <c r="Y17" s="127">
        <v>460.28</v>
      </c>
      <c r="Z17" s="127">
        <v>3009.76</v>
      </c>
      <c r="AA17" s="127"/>
      <c r="AB17" s="127"/>
      <c r="AC17" s="127"/>
      <c r="AD17" s="127"/>
      <c r="AE17" s="127">
        <v>1180.56</v>
      </c>
      <c r="AF17" s="127">
        <v>0</v>
      </c>
      <c r="AG17" s="127">
        <v>0</v>
      </c>
      <c r="AH17" s="127">
        <v>11.48</v>
      </c>
      <c r="AI17" s="127"/>
      <c r="AJ17" s="127">
        <v>17041.93</v>
      </c>
      <c r="AK17" s="116"/>
    </row>
    <row r="18" spans="1:37" ht="14.4" x14ac:dyDescent="0.25">
      <c r="A18" s="116"/>
      <c r="B18" s="125">
        <v>410900</v>
      </c>
      <c r="C18" s="126" t="s">
        <v>167</v>
      </c>
      <c r="D18" s="127">
        <v>0</v>
      </c>
      <c r="E18" s="127">
        <v>0</v>
      </c>
      <c r="F18" s="127">
        <v>0</v>
      </c>
      <c r="G18" s="127"/>
      <c r="H18" s="127">
        <v>0</v>
      </c>
      <c r="I18" s="127"/>
      <c r="J18" s="127">
        <v>0</v>
      </c>
      <c r="K18" s="127">
        <v>0</v>
      </c>
      <c r="L18" s="127"/>
      <c r="M18" s="127">
        <v>0</v>
      </c>
      <c r="N18" s="127"/>
      <c r="O18" s="127">
        <v>0</v>
      </c>
      <c r="P18" s="127">
        <v>0</v>
      </c>
      <c r="Q18" s="127">
        <v>0</v>
      </c>
      <c r="R18" s="127">
        <v>0</v>
      </c>
      <c r="S18" s="127"/>
      <c r="T18" s="127">
        <v>0</v>
      </c>
      <c r="U18" s="127"/>
      <c r="V18" s="127">
        <v>0</v>
      </c>
      <c r="W18" s="127">
        <v>0</v>
      </c>
      <c r="X18" s="127">
        <v>0</v>
      </c>
      <c r="Y18" s="127">
        <v>0</v>
      </c>
      <c r="Z18" s="127">
        <v>0</v>
      </c>
      <c r="AA18" s="127"/>
      <c r="AB18" s="127"/>
      <c r="AC18" s="127"/>
      <c r="AD18" s="127"/>
      <c r="AE18" s="127">
        <v>0</v>
      </c>
      <c r="AF18" s="127">
        <v>0</v>
      </c>
      <c r="AG18" s="127">
        <v>0</v>
      </c>
      <c r="AH18" s="127">
        <v>0</v>
      </c>
      <c r="AI18" s="127"/>
      <c r="AJ18" s="127">
        <v>0</v>
      </c>
      <c r="AK18" s="116"/>
    </row>
    <row r="19" spans="1:37" s="128" customFormat="1" ht="14.4" x14ac:dyDescent="0.25">
      <c r="A19" s="116"/>
      <c r="B19" s="125">
        <v>411100</v>
      </c>
      <c r="C19" s="126" t="s">
        <v>168</v>
      </c>
      <c r="D19" s="127">
        <v>0</v>
      </c>
      <c r="E19" s="127">
        <v>0</v>
      </c>
      <c r="F19" s="127">
        <v>43.48</v>
      </c>
      <c r="G19" s="127"/>
      <c r="H19" s="127">
        <v>433.46</v>
      </c>
      <c r="I19" s="127"/>
      <c r="J19" s="127">
        <v>0</v>
      </c>
      <c r="K19" s="127">
        <v>6.05</v>
      </c>
      <c r="L19" s="127"/>
      <c r="M19" s="127">
        <v>0</v>
      </c>
      <c r="N19" s="127"/>
      <c r="O19" s="127">
        <v>0</v>
      </c>
      <c r="P19" s="127">
        <v>0</v>
      </c>
      <c r="Q19" s="127">
        <v>0</v>
      </c>
      <c r="R19" s="127">
        <v>0</v>
      </c>
      <c r="S19" s="127"/>
      <c r="T19" s="127">
        <v>0</v>
      </c>
      <c r="U19" s="127"/>
      <c r="V19" s="127">
        <v>0</v>
      </c>
      <c r="W19" s="127">
        <v>0</v>
      </c>
      <c r="X19" s="127">
        <v>0</v>
      </c>
      <c r="Y19" s="127">
        <v>0</v>
      </c>
      <c r="Z19" s="127">
        <v>0</v>
      </c>
      <c r="AA19" s="127"/>
      <c r="AB19" s="127"/>
      <c r="AC19" s="127"/>
      <c r="AD19" s="127"/>
      <c r="AE19" s="127">
        <v>0</v>
      </c>
      <c r="AF19" s="127">
        <v>0</v>
      </c>
      <c r="AG19" s="127">
        <v>0</v>
      </c>
      <c r="AH19" s="127">
        <v>0</v>
      </c>
      <c r="AI19" s="127"/>
      <c r="AJ19" s="127">
        <v>482.99</v>
      </c>
      <c r="AK19" s="116"/>
    </row>
    <row r="20" spans="1:37" s="128" customFormat="1" ht="14.4" x14ac:dyDescent="0.25">
      <c r="A20" s="116"/>
      <c r="B20" s="125">
        <v>411400</v>
      </c>
      <c r="C20" s="126" t="s">
        <v>169</v>
      </c>
      <c r="D20" s="127">
        <v>0</v>
      </c>
      <c r="E20" s="127">
        <v>0</v>
      </c>
      <c r="F20" s="127">
        <v>0</v>
      </c>
      <c r="G20" s="127"/>
      <c r="H20" s="127">
        <v>181.84</v>
      </c>
      <c r="I20" s="127"/>
      <c r="J20" s="127">
        <v>0</v>
      </c>
      <c r="K20" s="127">
        <v>0</v>
      </c>
      <c r="L20" s="127"/>
      <c r="M20" s="127">
        <v>0</v>
      </c>
      <c r="N20" s="127"/>
      <c r="O20" s="127">
        <v>0</v>
      </c>
      <c r="P20" s="127">
        <v>0</v>
      </c>
      <c r="Q20" s="127">
        <v>0</v>
      </c>
      <c r="R20" s="127">
        <v>0</v>
      </c>
      <c r="S20" s="127"/>
      <c r="T20" s="127">
        <v>0</v>
      </c>
      <c r="U20" s="127"/>
      <c r="V20" s="127">
        <v>0</v>
      </c>
      <c r="W20" s="127">
        <v>0</v>
      </c>
      <c r="X20" s="127">
        <v>0</v>
      </c>
      <c r="Y20" s="127">
        <v>0</v>
      </c>
      <c r="Z20" s="127">
        <v>0</v>
      </c>
      <c r="AA20" s="127"/>
      <c r="AB20" s="127"/>
      <c r="AC20" s="127"/>
      <c r="AD20" s="127"/>
      <c r="AE20" s="127">
        <v>0</v>
      </c>
      <c r="AF20" s="127">
        <v>0</v>
      </c>
      <c r="AG20" s="127">
        <v>135.57</v>
      </c>
      <c r="AH20" s="127">
        <v>0</v>
      </c>
      <c r="AI20" s="127"/>
      <c r="AJ20" s="127">
        <v>317.40999999999997</v>
      </c>
      <c r="AK20" s="116"/>
    </row>
    <row r="21" spans="1:37" ht="14.4" x14ac:dyDescent="0.25">
      <c r="A21" s="116"/>
      <c r="B21" s="122">
        <v>411500</v>
      </c>
      <c r="C21" s="129" t="s">
        <v>8</v>
      </c>
      <c r="D21" s="124">
        <v>21898.9</v>
      </c>
      <c r="E21" s="124">
        <v>2326</v>
      </c>
      <c r="F21" s="124">
        <v>4314.88</v>
      </c>
      <c r="G21" s="124">
        <v>5060.7299999999996</v>
      </c>
      <c r="H21" s="124">
        <v>40511.919999999998</v>
      </c>
      <c r="I21" s="124"/>
      <c r="J21" s="124">
        <v>67048</v>
      </c>
      <c r="K21" s="124">
        <v>6435.57</v>
      </c>
      <c r="L21" s="124"/>
      <c r="M21" s="124">
        <v>18108.14</v>
      </c>
      <c r="N21" s="124">
        <v>20100.48</v>
      </c>
      <c r="O21" s="124">
        <v>53291.57</v>
      </c>
      <c r="P21" s="124">
        <v>11301</v>
      </c>
      <c r="Q21" s="124">
        <v>40209.279999999999</v>
      </c>
      <c r="R21" s="124">
        <v>14569.45</v>
      </c>
      <c r="S21" s="124"/>
      <c r="T21" s="124">
        <v>105253.41</v>
      </c>
      <c r="U21" s="124"/>
      <c r="V21" s="124">
        <v>5432</v>
      </c>
      <c r="W21" s="124">
        <v>4040.26</v>
      </c>
      <c r="X21" s="124">
        <v>11685.67</v>
      </c>
      <c r="Y21" s="124">
        <v>8221.5</v>
      </c>
      <c r="Z21" s="124">
        <v>40571.269999999997</v>
      </c>
      <c r="AA21" s="124"/>
      <c r="AB21" s="124"/>
      <c r="AC21" s="124"/>
      <c r="AD21" s="124"/>
      <c r="AE21" s="124">
        <v>6827.65</v>
      </c>
      <c r="AF21" s="124">
        <v>4525.76</v>
      </c>
      <c r="AG21" s="124">
        <v>825.95</v>
      </c>
      <c r="AH21" s="124">
        <v>3499.82</v>
      </c>
      <c r="AI21" s="124"/>
      <c r="AJ21" s="124">
        <v>496059.21000000014</v>
      </c>
      <c r="AK21" s="116"/>
    </row>
    <row r="22" spans="1:37" ht="14.4" x14ac:dyDescent="0.25">
      <c r="A22" s="116"/>
      <c r="B22" s="125">
        <v>412300</v>
      </c>
      <c r="C22" s="126" t="s">
        <v>170</v>
      </c>
      <c r="D22" s="127">
        <v>0</v>
      </c>
      <c r="E22" s="127">
        <v>0</v>
      </c>
      <c r="F22" s="127">
        <v>0</v>
      </c>
      <c r="G22" s="127"/>
      <c r="H22" s="127">
        <v>0</v>
      </c>
      <c r="I22" s="127"/>
      <c r="J22" s="127">
        <v>0</v>
      </c>
      <c r="K22" s="127">
        <v>0</v>
      </c>
      <c r="L22" s="127"/>
      <c r="M22" s="127">
        <v>63.46</v>
      </c>
      <c r="N22" s="127"/>
      <c r="O22" s="127">
        <v>0</v>
      </c>
      <c r="P22" s="127">
        <v>0</v>
      </c>
      <c r="Q22" s="127">
        <v>0</v>
      </c>
      <c r="R22" s="127">
        <v>0</v>
      </c>
      <c r="S22" s="127"/>
      <c r="T22" s="127">
        <v>0</v>
      </c>
      <c r="U22" s="127"/>
      <c r="V22" s="127">
        <v>0</v>
      </c>
      <c r="W22" s="127">
        <v>0</v>
      </c>
      <c r="X22" s="127">
        <v>0</v>
      </c>
      <c r="Y22" s="127">
        <v>0</v>
      </c>
      <c r="Z22" s="127">
        <v>0</v>
      </c>
      <c r="AA22" s="127"/>
      <c r="AB22" s="127"/>
      <c r="AC22" s="127"/>
      <c r="AD22" s="127"/>
      <c r="AE22" s="127">
        <v>0</v>
      </c>
      <c r="AF22" s="127">
        <v>0</v>
      </c>
      <c r="AG22" s="127">
        <v>0</v>
      </c>
      <c r="AH22" s="127">
        <v>0</v>
      </c>
      <c r="AI22" s="127"/>
      <c r="AJ22" s="127">
        <v>63.46</v>
      </c>
      <c r="AK22" s="116"/>
    </row>
    <row r="23" spans="1:37" ht="14.4" x14ac:dyDescent="0.25">
      <c r="A23" s="116"/>
      <c r="B23" s="125">
        <v>412500</v>
      </c>
      <c r="C23" s="126" t="s">
        <v>171</v>
      </c>
      <c r="D23" s="127">
        <v>0</v>
      </c>
      <c r="E23" s="127">
        <v>0</v>
      </c>
      <c r="F23" s="127">
        <v>0.71</v>
      </c>
      <c r="G23" s="127">
        <v>1.1000000000000001</v>
      </c>
      <c r="H23" s="127">
        <v>105.52</v>
      </c>
      <c r="I23" s="127"/>
      <c r="J23" s="127">
        <v>9</v>
      </c>
      <c r="K23" s="127">
        <v>4.66</v>
      </c>
      <c r="L23" s="127"/>
      <c r="M23" s="127">
        <v>372.9</v>
      </c>
      <c r="N23" s="127">
        <v>0.64</v>
      </c>
      <c r="O23" s="127">
        <v>0</v>
      </c>
      <c r="P23" s="127">
        <v>0</v>
      </c>
      <c r="Q23" s="127">
        <v>0</v>
      </c>
      <c r="R23" s="127">
        <v>0</v>
      </c>
      <c r="S23" s="127"/>
      <c r="T23" s="127">
        <v>0</v>
      </c>
      <c r="U23" s="127"/>
      <c r="V23" s="127">
        <v>141</v>
      </c>
      <c r="W23" s="127">
        <v>2.78</v>
      </c>
      <c r="X23" s="127">
        <v>61.2</v>
      </c>
      <c r="Y23" s="127">
        <v>7.86</v>
      </c>
      <c r="Z23" s="127">
        <v>1.86</v>
      </c>
      <c r="AA23" s="127"/>
      <c r="AB23" s="127"/>
      <c r="AC23" s="127"/>
      <c r="AD23" s="127"/>
      <c r="AE23" s="127">
        <v>1.82</v>
      </c>
      <c r="AF23" s="127">
        <v>0</v>
      </c>
      <c r="AG23" s="127">
        <v>0</v>
      </c>
      <c r="AH23" s="127">
        <v>0</v>
      </c>
      <c r="AI23" s="127"/>
      <c r="AJ23" s="127">
        <v>711.05000000000007</v>
      </c>
      <c r="AK23" s="116"/>
    </row>
    <row r="24" spans="1:37" ht="14.4" x14ac:dyDescent="0.25">
      <c r="A24" s="116"/>
      <c r="B24" s="125">
        <v>412800</v>
      </c>
      <c r="C24" s="126" t="s">
        <v>172</v>
      </c>
      <c r="D24" s="127">
        <v>0</v>
      </c>
      <c r="E24" s="127">
        <v>0</v>
      </c>
      <c r="F24" s="127">
        <v>0</v>
      </c>
      <c r="G24" s="127"/>
      <c r="H24" s="127">
        <v>0</v>
      </c>
      <c r="I24" s="127"/>
      <c r="J24" s="127">
        <v>0</v>
      </c>
      <c r="K24" s="127">
        <v>0</v>
      </c>
      <c r="L24" s="127"/>
      <c r="M24" s="127">
        <v>0</v>
      </c>
      <c r="N24" s="127"/>
      <c r="O24" s="127">
        <v>0</v>
      </c>
      <c r="P24" s="127">
        <v>0</v>
      </c>
      <c r="Q24" s="127">
        <v>0</v>
      </c>
      <c r="R24" s="127">
        <v>0</v>
      </c>
      <c r="S24" s="127"/>
      <c r="T24" s="127">
        <v>0</v>
      </c>
      <c r="U24" s="127"/>
      <c r="V24" s="127">
        <v>0</v>
      </c>
      <c r="W24" s="127">
        <v>0</v>
      </c>
      <c r="X24" s="127">
        <v>0</v>
      </c>
      <c r="Y24" s="127">
        <v>0</v>
      </c>
      <c r="Z24" s="127">
        <v>0</v>
      </c>
      <c r="AA24" s="127"/>
      <c r="AB24" s="127"/>
      <c r="AC24" s="127"/>
      <c r="AD24" s="127"/>
      <c r="AE24" s="127">
        <v>0</v>
      </c>
      <c r="AF24" s="127">
        <v>0</v>
      </c>
      <c r="AG24" s="127">
        <v>0</v>
      </c>
      <c r="AH24" s="127">
        <v>0</v>
      </c>
      <c r="AI24" s="127"/>
      <c r="AJ24" s="127">
        <v>0</v>
      </c>
      <c r="AK24" s="116"/>
    </row>
    <row r="25" spans="1:37" ht="14.4" x14ac:dyDescent="0.25">
      <c r="A25" s="116"/>
      <c r="B25" s="125">
        <v>412900</v>
      </c>
      <c r="C25" s="126" t="s">
        <v>173</v>
      </c>
      <c r="D25" s="127">
        <v>0</v>
      </c>
      <c r="E25" s="127">
        <v>0</v>
      </c>
      <c r="F25" s="127">
        <v>0</v>
      </c>
      <c r="G25" s="127"/>
      <c r="H25" s="127">
        <v>0</v>
      </c>
      <c r="I25" s="127"/>
      <c r="J25" s="127">
        <v>0</v>
      </c>
      <c r="K25" s="127">
        <v>0</v>
      </c>
      <c r="L25" s="127"/>
      <c r="M25" s="127">
        <v>440.16</v>
      </c>
      <c r="N25" s="127">
        <v>0</v>
      </c>
      <c r="O25" s="127">
        <v>0</v>
      </c>
      <c r="P25" s="127">
        <v>0</v>
      </c>
      <c r="Q25" s="127">
        <v>0</v>
      </c>
      <c r="R25" s="127">
        <v>0</v>
      </c>
      <c r="S25" s="127"/>
      <c r="T25" s="127">
        <v>0</v>
      </c>
      <c r="U25" s="127"/>
      <c r="V25" s="127">
        <v>0</v>
      </c>
      <c r="W25" s="127">
        <v>0</v>
      </c>
      <c r="X25" s="127">
        <v>0</v>
      </c>
      <c r="Y25" s="127">
        <v>0</v>
      </c>
      <c r="Z25" s="127">
        <v>0</v>
      </c>
      <c r="AA25" s="127"/>
      <c r="AB25" s="127"/>
      <c r="AC25" s="127"/>
      <c r="AD25" s="127"/>
      <c r="AE25" s="127">
        <v>0</v>
      </c>
      <c r="AF25" s="127">
        <v>0</v>
      </c>
      <c r="AG25" s="127">
        <v>0</v>
      </c>
      <c r="AH25" s="127">
        <v>0</v>
      </c>
      <c r="AI25" s="127"/>
      <c r="AJ25" s="127">
        <v>440.16</v>
      </c>
      <c r="AK25" s="116"/>
    </row>
    <row r="26" spans="1:37" ht="14.4" x14ac:dyDescent="0.25">
      <c r="A26" s="116"/>
      <c r="B26" s="125">
        <v>413900</v>
      </c>
      <c r="C26" s="126" t="s">
        <v>174</v>
      </c>
      <c r="D26" s="127">
        <v>0</v>
      </c>
      <c r="E26" s="127">
        <v>0</v>
      </c>
      <c r="F26" s="127">
        <v>0</v>
      </c>
      <c r="G26" s="127"/>
      <c r="H26" s="127">
        <v>0</v>
      </c>
      <c r="I26" s="127"/>
      <c r="J26" s="127">
        <v>34</v>
      </c>
      <c r="K26" s="127">
        <v>0</v>
      </c>
      <c r="L26" s="127"/>
      <c r="M26" s="127">
        <v>0</v>
      </c>
      <c r="N26" s="127">
        <v>0</v>
      </c>
      <c r="O26" s="127">
        <v>0</v>
      </c>
      <c r="P26" s="127">
        <v>0</v>
      </c>
      <c r="Q26" s="127">
        <v>0</v>
      </c>
      <c r="R26" s="127">
        <v>0</v>
      </c>
      <c r="S26" s="127"/>
      <c r="T26" s="127">
        <v>0</v>
      </c>
      <c r="U26" s="127"/>
      <c r="V26" s="127">
        <v>0</v>
      </c>
      <c r="W26" s="127">
        <v>0</v>
      </c>
      <c r="X26" s="127">
        <v>0</v>
      </c>
      <c r="Y26" s="127">
        <v>0</v>
      </c>
      <c r="Z26" s="127">
        <v>0</v>
      </c>
      <c r="AA26" s="127"/>
      <c r="AB26" s="127"/>
      <c r="AC26" s="127"/>
      <c r="AD26" s="127"/>
      <c r="AE26" s="127">
        <v>0</v>
      </c>
      <c r="AF26" s="127">
        <v>0</v>
      </c>
      <c r="AG26" s="127">
        <v>0</v>
      </c>
      <c r="AH26" s="127">
        <v>0</v>
      </c>
      <c r="AI26" s="127"/>
      <c r="AJ26" s="127">
        <v>34</v>
      </c>
      <c r="AK26" s="116"/>
    </row>
    <row r="27" spans="1:37" ht="14.4" x14ac:dyDescent="0.25">
      <c r="A27" s="116"/>
      <c r="B27" s="125">
        <v>414000</v>
      </c>
      <c r="C27" s="126" t="s">
        <v>9</v>
      </c>
      <c r="D27" s="127">
        <v>124.39</v>
      </c>
      <c r="E27" s="127">
        <v>87</v>
      </c>
      <c r="F27" s="127" t="s">
        <v>240</v>
      </c>
      <c r="G27" s="127">
        <v>122.4</v>
      </c>
      <c r="H27" s="127">
        <v>0</v>
      </c>
      <c r="I27" s="127"/>
      <c r="J27" s="127">
        <v>0</v>
      </c>
      <c r="K27" s="127">
        <v>0</v>
      </c>
      <c r="L27" s="127"/>
      <c r="M27" s="127">
        <v>216.68</v>
      </c>
      <c r="N27" s="127">
        <v>13613.48</v>
      </c>
      <c r="O27" s="127">
        <v>15668.19</v>
      </c>
      <c r="P27" s="127">
        <v>17</v>
      </c>
      <c r="Q27" s="127">
        <v>0</v>
      </c>
      <c r="R27" s="127">
        <v>151.4</v>
      </c>
      <c r="S27" s="127"/>
      <c r="T27" s="127">
        <v>18571.84</v>
      </c>
      <c r="U27" s="127"/>
      <c r="V27" s="127">
        <v>0</v>
      </c>
      <c r="W27" s="127">
        <v>0</v>
      </c>
      <c r="X27" s="127">
        <v>0</v>
      </c>
      <c r="Y27" s="127">
        <v>0</v>
      </c>
      <c r="Z27" s="127">
        <v>0</v>
      </c>
      <c r="AA27" s="127"/>
      <c r="AB27" s="127"/>
      <c r="AC27" s="127"/>
      <c r="AD27" s="127"/>
      <c r="AE27" s="127">
        <v>0</v>
      </c>
      <c r="AF27" s="127">
        <v>0</v>
      </c>
      <c r="AG27" s="127">
        <v>0</v>
      </c>
      <c r="AH27" s="127">
        <v>0</v>
      </c>
      <c r="AI27" s="127"/>
      <c r="AJ27" s="127">
        <v>48572.380000000005</v>
      </c>
      <c r="AK27" s="116"/>
    </row>
    <row r="28" spans="1:37" ht="14.4" x14ac:dyDescent="0.25">
      <c r="A28" s="116"/>
      <c r="B28" s="125">
        <v>415000</v>
      </c>
      <c r="C28" s="126" t="s">
        <v>175</v>
      </c>
      <c r="D28" s="127">
        <v>0</v>
      </c>
      <c r="E28" s="127">
        <v>0</v>
      </c>
      <c r="F28" s="127">
        <v>0</v>
      </c>
      <c r="G28" s="127">
        <v>5750.89</v>
      </c>
      <c r="H28" s="127">
        <v>0</v>
      </c>
      <c r="I28" s="127"/>
      <c r="J28" s="127">
        <v>0</v>
      </c>
      <c r="K28" s="127">
        <v>0</v>
      </c>
      <c r="L28" s="127"/>
      <c r="M28" s="127">
        <v>0</v>
      </c>
      <c r="N28" s="127">
        <v>525.42999999999995</v>
      </c>
      <c r="O28" s="127">
        <v>0</v>
      </c>
      <c r="P28" s="127">
        <v>0</v>
      </c>
      <c r="Q28" s="127">
        <v>0</v>
      </c>
      <c r="R28" s="127">
        <v>256.33</v>
      </c>
      <c r="S28" s="127"/>
      <c r="T28" s="127">
        <v>0</v>
      </c>
      <c r="U28" s="127"/>
      <c r="V28" s="127">
        <v>0</v>
      </c>
      <c r="W28" s="127">
        <v>0</v>
      </c>
      <c r="X28" s="127">
        <v>0</v>
      </c>
      <c r="Y28" s="127">
        <v>0</v>
      </c>
      <c r="Z28" s="127">
        <v>227.6</v>
      </c>
      <c r="AA28" s="127"/>
      <c r="AB28" s="127"/>
      <c r="AC28" s="127"/>
      <c r="AD28" s="127"/>
      <c r="AE28" s="127">
        <v>0</v>
      </c>
      <c r="AF28" s="127">
        <v>0</v>
      </c>
      <c r="AG28" s="127">
        <v>0</v>
      </c>
      <c r="AH28" s="127">
        <v>0</v>
      </c>
      <c r="AI28" s="127"/>
      <c r="AJ28" s="127">
        <v>6760.2500000000009</v>
      </c>
      <c r="AK28" s="116"/>
    </row>
    <row r="29" spans="1:37" ht="14.4" x14ac:dyDescent="0.25">
      <c r="A29" s="116"/>
      <c r="B29" s="122">
        <v>415500</v>
      </c>
      <c r="C29" s="129" t="s">
        <v>10</v>
      </c>
      <c r="D29" s="124">
        <v>304.02</v>
      </c>
      <c r="E29" s="124">
        <v>532</v>
      </c>
      <c r="F29" s="124">
        <v>0</v>
      </c>
      <c r="G29" s="124">
        <v>682.03</v>
      </c>
      <c r="H29" s="124">
        <v>20229.66</v>
      </c>
      <c r="I29" s="124"/>
      <c r="J29" s="124">
        <v>1454</v>
      </c>
      <c r="K29" s="124">
        <v>2028.71</v>
      </c>
      <c r="L29" s="124"/>
      <c r="M29" s="124">
        <v>0</v>
      </c>
      <c r="N29" s="124">
        <v>565.15</v>
      </c>
      <c r="O29" s="124">
        <v>1227.97</v>
      </c>
      <c r="P29" s="124">
        <v>0</v>
      </c>
      <c r="Q29" s="124">
        <v>0</v>
      </c>
      <c r="R29" s="124">
        <v>0</v>
      </c>
      <c r="S29" s="124"/>
      <c r="T29" s="124">
        <v>4002.54</v>
      </c>
      <c r="U29" s="124"/>
      <c r="V29" s="124">
        <v>130</v>
      </c>
      <c r="W29" s="124">
        <v>1611.26</v>
      </c>
      <c r="X29" s="124">
        <v>1403.93</v>
      </c>
      <c r="Y29" s="124">
        <v>5329.14</v>
      </c>
      <c r="Z29" s="124">
        <v>66.41</v>
      </c>
      <c r="AA29" s="124"/>
      <c r="AB29" s="124"/>
      <c r="AC29" s="124"/>
      <c r="AD29" s="124"/>
      <c r="AE29" s="124">
        <v>0</v>
      </c>
      <c r="AF29" s="124">
        <v>0</v>
      </c>
      <c r="AG29" s="124">
        <v>0</v>
      </c>
      <c r="AH29" s="124">
        <v>0</v>
      </c>
      <c r="AI29" s="124"/>
      <c r="AJ29" s="124">
        <v>39566.82</v>
      </c>
      <c r="AK29" s="116"/>
    </row>
    <row r="30" spans="1:37" ht="14.4" x14ac:dyDescent="0.25">
      <c r="A30" s="116"/>
      <c r="B30" s="125">
        <v>419500</v>
      </c>
      <c r="C30" s="126" t="s">
        <v>11</v>
      </c>
      <c r="D30" s="127">
        <v>630.45000000000005</v>
      </c>
      <c r="E30" s="127">
        <v>207</v>
      </c>
      <c r="F30" s="127">
        <v>80.040000000000006</v>
      </c>
      <c r="G30" s="127">
        <v>468.77</v>
      </c>
      <c r="H30" s="127">
        <v>613.16999999999996</v>
      </c>
      <c r="I30" s="127"/>
      <c r="J30" s="127">
        <v>4241</v>
      </c>
      <c r="K30" s="127">
        <v>431.69</v>
      </c>
      <c r="L30" s="127"/>
      <c r="M30" s="127">
        <v>76.540000000000006</v>
      </c>
      <c r="N30" s="127">
        <v>702.37</v>
      </c>
      <c r="O30" s="127">
        <v>292.87</v>
      </c>
      <c r="P30" s="127">
        <v>888</v>
      </c>
      <c r="Q30" s="127">
        <v>103.7</v>
      </c>
      <c r="R30" s="127">
        <v>200.51</v>
      </c>
      <c r="S30" s="127"/>
      <c r="T30" s="127">
        <v>430.42</v>
      </c>
      <c r="U30" s="127"/>
      <c r="V30" s="127">
        <v>383</v>
      </c>
      <c r="W30" s="127">
        <v>119.08</v>
      </c>
      <c r="X30" s="127">
        <v>485.36</v>
      </c>
      <c r="Y30" s="127">
        <v>286.08</v>
      </c>
      <c r="Z30" s="127">
        <v>636.78</v>
      </c>
      <c r="AA30" s="127"/>
      <c r="AB30" s="127"/>
      <c r="AC30" s="127"/>
      <c r="AD30" s="127"/>
      <c r="AE30" s="127">
        <v>48.92</v>
      </c>
      <c r="AF30" s="127">
        <v>14.63</v>
      </c>
      <c r="AG30" s="127">
        <v>251.9</v>
      </c>
      <c r="AH30" s="127">
        <v>8.86</v>
      </c>
      <c r="AI30" s="127"/>
      <c r="AJ30" s="127">
        <v>11601.140000000001</v>
      </c>
      <c r="AK30" s="116"/>
    </row>
    <row r="31" spans="1:37" ht="14.4" x14ac:dyDescent="0.25">
      <c r="A31" s="116"/>
      <c r="B31" s="131"/>
      <c r="C31" s="132" t="s">
        <v>12</v>
      </c>
      <c r="D31" s="130">
        <v>630.45000000000005</v>
      </c>
      <c r="E31" s="130">
        <v>207</v>
      </c>
      <c r="F31" s="130">
        <v>80.040000000000006</v>
      </c>
      <c r="G31" s="130">
        <v>6219.66</v>
      </c>
      <c r="H31" s="130">
        <v>613.16999999999996</v>
      </c>
      <c r="I31" s="130">
        <v>0</v>
      </c>
      <c r="J31" s="130">
        <v>4241</v>
      </c>
      <c r="K31" s="130">
        <v>431.69</v>
      </c>
      <c r="L31" s="130">
        <v>0</v>
      </c>
      <c r="M31" s="130">
        <v>76.540000000000006</v>
      </c>
      <c r="N31" s="130">
        <v>1227.8</v>
      </c>
      <c r="O31" s="130">
        <v>292.87</v>
      </c>
      <c r="P31" s="130">
        <v>888</v>
      </c>
      <c r="Q31" s="130">
        <v>103.7</v>
      </c>
      <c r="R31" s="130">
        <v>456.84</v>
      </c>
      <c r="S31" s="130">
        <v>0</v>
      </c>
      <c r="T31" s="130">
        <v>430.42</v>
      </c>
      <c r="U31" s="130">
        <v>0</v>
      </c>
      <c r="V31" s="130">
        <v>383</v>
      </c>
      <c r="W31" s="130">
        <v>119.08</v>
      </c>
      <c r="X31" s="130">
        <v>485.36</v>
      </c>
      <c r="Y31" s="130">
        <v>286.08</v>
      </c>
      <c r="Z31" s="130">
        <v>864.38</v>
      </c>
      <c r="AA31" s="130">
        <v>0</v>
      </c>
      <c r="AB31" s="130">
        <v>0</v>
      </c>
      <c r="AC31" s="130">
        <v>0</v>
      </c>
      <c r="AD31" s="130">
        <v>0</v>
      </c>
      <c r="AE31" s="130">
        <v>48.92</v>
      </c>
      <c r="AF31" s="130">
        <v>14.63</v>
      </c>
      <c r="AG31" s="130">
        <v>251.9</v>
      </c>
      <c r="AH31" s="130">
        <v>8.86</v>
      </c>
      <c r="AI31" s="130">
        <v>0</v>
      </c>
      <c r="AJ31" s="130">
        <v>18361.390000000007</v>
      </c>
      <c r="AK31" s="116"/>
    </row>
    <row r="32" spans="1:37" s="128" customFormat="1" ht="14.4" x14ac:dyDescent="0.25">
      <c r="A32" s="116"/>
      <c r="B32" s="131"/>
      <c r="C32" s="133" t="s">
        <v>13</v>
      </c>
      <c r="D32" s="130">
        <v>2038.55</v>
      </c>
      <c r="E32" s="130">
        <v>734</v>
      </c>
      <c r="F32" s="130">
        <v>153.25</v>
      </c>
      <c r="G32" s="130">
        <v>2162.38</v>
      </c>
      <c r="H32" s="130">
        <v>3795.3300000000004</v>
      </c>
      <c r="I32" s="130">
        <v>0</v>
      </c>
      <c r="J32" s="130">
        <v>1723</v>
      </c>
      <c r="K32" s="130">
        <v>1791.3500000000001</v>
      </c>
      <c r="L32" s="130">
        <v>0</v>
      </c>
      <c r="M32" s="130">
        <v>5123.03</v>
      </c>
      <c r="N32" s="130">
        <v>1370.0200000000002</v>
      </c>
      <c r="O32" s="130">
        <v>5139.67</v>
      </c>
      <c r="P32" s="130">
        <v>1231</v>
      </c>
      <c r="Q32" s="130">
        <v>2151.84</v>
      </c>
      <c r="R32" s="130">
        <v>645.48</v>
      </c>
      <c r="S32" s="130">
        <v>0</v>
      </c>
      <c r="T32" s="130">
        <v>2255.1</v>
      </c>
      <c r="U32" s="130">
        <v>0</v>
      </c>
      <c r="V32" s="130">
        <v>1275</v>
      </c>
      <c r="W32" s="130">
        <v>188.61</v>
      </c>
      <c r="X32" s="130">
        <v>980.34000000000015</v>
      </c>
      <c r="Y32" s="130">
        <v>545.16</v>
      </c>
      <c r="Z32" s="130">
        <v>6739.44</v>
      </c>
      <c r="AA32" s="130">
        <v>0</v>
      </c>
      <c r="AB32" s="130">
        <v>0</v>
      </c>
      <c r="AC32" s="130">
        <v>0</v>
      </c>
      <c r="AD32" s="130">
        <v>0</v>
      </c>
      <c r="AE32" s="130">
        <v>1492.8899999999999</v>
      </c>
      <c r="AF32" s="130">
        <v>160.58000000000001</v>
      </c>
      <c r="AG32" s="130">
        <v>135.57</v>
      </c>
      <c r="AH32" s="130">
        <v>11.48</v>
      </c>
      <c r="AI32" s="130">
        <v>0</v>
      </c>
      <c r="AJ32" s="130">
        <v>41843.070000000007</v>
      </c>
      <c r="AK32" s="116"/>
    </row>
    <row r="33" spans="1:37" ht="14.4" x14ac:dyDescent="0.25">
      <c r="A33" s="116"/>
      <c r="B33" s="131"/>
      <c r="C33" s="134" t="s">
        <v>14</v>
      </c>
      <c r="D33" s="130">
        <v>24996.31</v>
      </c>
      <c r="E33" s="130">
        <v>3886</v>
      </c>
      <c r="F33" s="130">
        <v>4548.17</v>
      </c>
      <c r="G33" s="130">
        <v>14247.2</v>
      </c>
      <c r="H33" s="130">
        <v>65150.080000000002</v>
      </c>
      <c r="I33" s="130">
        <v>0</v>
      </c>
      <c r="J33" s="130">
        <v>74466</v>
      </c>
      <c r="K33" s="130">
        <v>10687.32</v>
      </c>
      <c r="L33" s="130">
        <v>0</v>
      </c>
      <c r="M33" s="130">
        <v>23524.39</v>
      </c>
      <c r="N33" s="130">
        <v>36876.93</v>
      </c>
      <c r="O33" s="130">
        <v>75620.26999999999</v>
      </c>
      <c r="P33" s="130">
        <v>13437</v>
      </c>
      <c r="Q33" s="130">
        <v>42464.819999999992</v>
      </c>
      <c r="R33" s="130">
        <v>15823.17</v>
      </c>
      <c r="S33" s="130">
        <v>0</v>
      </c>
      <c r="T33" s="130">
        <v>130513.31</v>
      </c>
      <c r="U33" s="130">
        <v>0</v>
      </c>
      <c r="V33" s="130">
        <v>7220</v>
      </c>
      <c r="W33" s="130">
        <v>5959.21</v>
      </c>
      <c r="X33" s="130">
        <v>14555.300000000001</v>
      </c>
      <c r="Y33" s="130">
        <v>14381.88</v>
      </c>
      <c r="Z33" s="130">
        <v>48241.5</v>
      </c>
      <c r="AA33" s="130">
        <v>0</v>
      </c>
      <c r="AB33" s="130">
        <v>0</v>
      </c>
      <c r="AC33" s="130">
        <v>0</v>
      </c>
      <c r="AD33" s="130">
        <v>0</v>
      </c>
      <c r="AE33" s="130">
        <v>8369.4599999999991</v>
      </c>
      <c r="AF33" s="130">
        <v>4700.97</v>
      </c>
      <c r="AG33" s="130">
        <v>1213.42</v>
      </c>
      <c r="AH33" s="130">
        <v>3520.1600000000003</v>
      </c>
      <c r="AI33" s="130">
        <v>0</v>
      </c>
      <c r="AJ33" s="130">
        <v>644402.87</v>
      </c>
      <c r="AK33" s="116"/>
    </row>
    <row r="34" spans="1:37" ht="14.4" x14ac:dyDescent="0.25">
      <c r="A34" s="116"/>
      <c r="B34" s="131"/>
      <c r="C34" s="134" t="s">
        <v>15</v>
      </c>
      <c r="D34" s="130">
        <v>109.87999999999738</v>
      </c>
      <c r="E34" s="130">
        <v>17</v>
      </c>
      <c r="F34" s="130">
        <v>31.069999999999709</v>
      </c>
      <c r="G34" s="130">
        <v>9.9999999983992893E-3</v>
      </c>
      <c r="H34" s="130">
        <v>72.659999999996217</v>
      </c>
      <c r="I34" s="130">
        <v>0</v>
      </c>
      <c r="J34" s="130">
        <v>0</v>
      </c>
      <c r="K34" s="130">
        <v>201.23999999999978</v>
      </c>
      <c r="L34" s="130">
        <v>0</v>
      </c>
      <c r="M34" s="130">
        <v>7305.0299999999988</v>
      </c>
      <c r="N34" s="130">
        <v>14.470000000001164</v>
      </c>
      <c r="O34" s="130">
        <v>124.40000000000873</v>
      </c>
      <c r="P34" s="130">
        <v>124</v>
      </c>
      <c r="Q34" s="130">
        <v>197.23000000001048</v>
      </c>
      <c r="R34" s="130">
        <v>141.39999999999964</v>
      </c>
      <c r="S34" s="130">
        <v>0</v>
      </c>
      <c r="T34" s="130">
        <v>921.79000000000815</v>
      </c>
      <c r="U34" s="130">
        <v>0</v>
      </c>
      <c r="V34" s="130">
        <v>2</v>
      </c>
      <c r="W34" s="130">
        <v>203.61999999999989</v>
      </c>
      <c r="X34" s="130">
        <v>168.84999999999854</v>
      </c>
      <c r="Y34" s="130">
        <v>0</v>
      </c>
      <c r="Z34" s="130">
        <v>-8.4000000000014552</v>
      </c>
      <c r="AA34" s="130">
        <v>0</v>
      </c>
      <c r="AB34" s="130">
        <v>0</v>
      </c>
      <c r="AC34" s="130">
        <v>0</v>
      </c>
      <c r="AD34" s="130">
        <v>0</v>
      </c>
      <c r="AE34" s="130">
        <v>158.3700000000008</v>
      </c>
      <c r="AF34" s="130">
        <v>9.999999999308784E-3</v>
      </c>
      <c r="AG34" s="130">
        <v>-273.08000000000004</v>
      </c>
      <c r="AH34" s="130">
        <v>42.179999999999836</v>
      </c>
      <c r="AI34" s="130">
        <v>0</v>
      </c>
      <c r="AJ34" s="130">
        <v>9553.7300000000159</v>
      </c>
      <c r="AK34" s="116"/>
    </row>
    <row r="35" spans="1:37" ht="14.4" x14ac:dyDescent="0.25">
      <c r="A35" s="116"/>
      <c r="B35" s="131">
        <v>500000</v>
      </c>
      <c r="C35" s="134" t="s">
        <v>16</v>
      </c>
      <c r="D35" s="130">
        <v>13740.089999999998</v>
      </c>
      <c r="E35" s="130">
        <v>3516</v>
      </c>
      <c r="F35" s="130">
        <v>3884.24</v>
      </c>
      <c r="G35" s="130">
        <v>7477.1499999999987</v>
      </c>
      <c r="H35" s="130">
        <v>55390.68</v>
      </c>
      <c r="I35" s="130">
        <v>0</v>
      </c>
      <c r="J35" s="130">
        <v>60092</v>
      </c>
      <c r="K35" s="130">
        <v>9926.43</v>
      </c>
      <c r="L35" s="130">
        <v>0</v>
      </c>
      <c r="M35" s="130">
        <v>23875</v>
      </c>
      <c r="N35" s="130">
        <v>20495.120000000003</v>
      </c>
      <c r="O35" s="130">
        <v>43111.34</v>
      </c>
      <c r="P35" s="130">
        <v>9346</v>
      </c>
      <c r="Q35" s="130">
        <v>20612.870000000003</v>
      </c>
      <c r="R35" s="130">
        <v>10916.189999999999</v>
      </c>
      <c r="S35" s="130">
        <v>0</v>
      </c>
      <c r="T35" s="130">
        <v>75562.19</v>
      </c>
      <c r="U35" s="130">
        <v>0</v>
      </c>
      <c r="V35" s="130">
        <v>4746</v>
      </c>
      <c r="W35" s="130">
        <v>5967.18</v>
      </c>
      <c r="X35" s="130">
        <v>11637.18</v>
      </c>
      <c r="Y35" s="130">
        <v>13040.82</v>
      </c>
      <c r="Z35" s="130">
        <v>33599.42</v>
      </c>
      <c r="AA35" s="130">
        <v>0</v>
      </c>
      <c r="AB35" s="130">
        <v>0</v>
      </c>
      <c r="AC35" s="130">
        <v>0</v>
      </c>
      <c r="AD35" s="130">
        <v>0</v>
      </c>
      <c r="AE35" s="130">
        <v>6487.3099999999995</v>
      </c>
      <c r="AF35" s="130">
        <v>5020.9299999999994</v>
      </c>
      <c r="AG35" s="130">
        <v>1248.8699999999999</v>
      </c>
      <c r="AH35" s="130">
        <v>3944.27</v>
      </c>
      <c r="AI35" s="130">
        <v>0</v>
      </c>
      <c r="AJ35" s="130">
        <v>443637.27999999997</v>
      </c>
      <c r="AK35" s="116"/>
    </row>
    <row r="36" spans="1:37" ht="14.4" x14ac:dyDescent="0.25">
      <c r="A36" s="116"/>
      <c r="B36" s="122">
        <v>510000</v>
      </c>
      <c r="C36" s="135" t="s">
        <v>17</v>
      </c>
      <c r="D36" s="124">
        <v>7096.08</v>
      </c>
      <c r="E36" s="124">
        <v>3300</v>
      </c>
      <c r="F36" s="124">
        <v>3465.92</v>
      </c>
      <c r="G36" s="124">
        <v>6435.21</v>
      </c>
      <c r="H36" s="124">
        <v>49529.85</v>
      </c>
      <c r="I36" s="124"/>
      <c r="J36" s="124">
        <v>51026</v>
      </c>
      <c r="K36" s="124">
        <v>9440.5499999999993</v>
      </c>
      <c r="L36" s="124"/>
      <c r="M36" s="124">
        <v>20116.740000000002</v>
      </c>
      <c r="N36" s="124">
        <v>19186.419999999998</v>
      </c>
      <c r="O36" s="124">
        <v>33630.879999999997</v>
      </c>
      <c r="P36" s="124">
        <v>6804</v>
      </c>
      <c r="Q36" s="124">
        <v>8727.23</v>
      </c>
      <c r="R36" s="124">
        <v>8086.85</v>
      </c>
      <c r="S36" s="124"/>
      <c r="T36" s="124">
        <v>56045.52</v>
      </c>
      <c r="U36" s="124"/>
      <c r="V36" s="124">
        <v>3291</v>
      </c>
      <c r="W36" s="124">
        <v>5779.31</v>
      </c>
      <c r="X36" s="124">
        <v>9288.92</v>
      </c>
      <c r="Y36" s="124">
        <v>12309.46</v>
      </c>
      <c r="Z36" s="124">
        <v>26006.34</v>
      </c>
      <c r="AA36" s="124"/>
      <c r="AB36" s="124"/>
      <c r="AC36" s="124"/>
      <c r="AD36" s="124"/>
      <c r="AE36" s="124">
        <v>5199.87</v>
      </c>
      <c r="AF36" s="124">
        <v>4962.43</v>
      </c>
      <c r="AG36" s="124">
        <v>1402.85</v>
      </c>
      <c r="AH36" s="124">
        <v>3905.18</v>
      </c>
      <c r="AI36" s="124"/>
      <c r="AJ36" s="124">
        <v>355036.61000000004</v>
      </c>
      <c r="AK36" s="116"/>
    </row>
    <row r="37" spans="1:37" ht="14.4" x14ac:dyDescent="0.25">
      <c r="A37" s="116"/>
      <c r="B37" s="125">
        <v>510300</v>
      </c>
      <c r="C37" s="126" t="s">
        <v>176</v>
      </c>
      <c r="D37" s="127">
        <v>0</v>
      </c>
      <c r="E37" s="127">
        <v>0</v>
      </c>
      <c r="F37" s="127">
        <v>0</v>
      </c>
      <c r="G37" s="127"/>
      <c r="H37" s="127">
        <v>0</v>
      </c>
      <c r="I37" s="127"/>
      <c r="J37" s="127">
        <v>1</v>
      </c>
      <c r="K37" s="127">
        <v>0</v>
      </c>
      <c r="L37" s="127"/>
      <c r="M37" s="127">
        <v>0</v>
      </c>
      <c r="N37" s="127">
        <v>0</v>
      </c>
      <c r="O37" s="127">
        <v>20.02</v>
      </c>
      <c r="P37" s="127">
        <v>0</v>
      </c>
      <c r="Q37" s="127">
        <v>0</v>
      </c>
      <c r="R37" s="127">
        <v>0</v>
      </c>
      <c r="S37" s="127"/>
      <c r="T37" s="127">
        <v>0</v>
      </c>
      <c r="U37" s="127"/>
      <c r="V37" s="127">
        <v>0</v>
      </c>
      <c r="W37" s="127">
        <v>0</v>
      </c>
      <c r="X37" s="127">
        <v>0</v>
      </c>
      <c r="Y37" s="127">
        <v>3.49</v>
      </c>
      <c r="Z37" s="127">
        <v>0</v>
      </c>
      <c r="AA37" s="127"/>
      <c r="AB37" s="127"/>
      <c r="AC37" s="127"/>
      <c r="AD37" s="127"/>
      <c r="AE37" s="127">
        <v>0</v>
      </c>
      <c r="AF37" s="127">
        <v>0</v>
      </c>
      <c r="AG37" s="127">
        <v>0</v>
      </c>
      <c r="AH37" s="127">
        <v>0</v>
      </c>
      <c r="AI37" s="127"/>
      <c r="AJ37" s="127">
        <v>24.509999999999998</v>
      </c>
      <c r="AK37" s="116"/>
    </row>
    <row r="38" spans="1:37" ht="14.4" x14ac:dyDescent="0.25">
      <c r="A38" s="116"/>
      <c r="B38" s="125">
        <v>510400</v>
      </c>
      <c r="C38" s="126" t="s">
        <v>177</v>
      </c>
      <c r="D38" s="127">
        <v>2.87</v>
      </c>
      <c r="E38" s="127">
        <v>0</v>
      </c>
      <c r="F38" s="127">
        <v>0</v>
      </c>
      <c r="G38" s="127"/>
      <c r="H38" s="127">
        <v>0</v>
      </c>
      <c r="I38" s="127"/>
      <c r="J38" s="127">
        <v>29</v>
      </c>
      <c r="K38" s="127">
        <v>0.15</v>
      </c>
      <c r="L38" s="127"/>
      <c r="M38" s="127">
        <v>1733.56</v>
      </c>
      <c r="N38" s="127">
        <v>33.57</v>
      </c>
      <c r="O38" s="127">
        <v>0</v>
      </c>
      <c r="P38" s="127">
        <v>0</v>
      </c>
      <c r="Q38" s="127">
        <v>0</v>
      </c>
      <c r="R38" s="127">
        <v>0</v>
      </c>
      <c r="S38" s="127"/>
      <c r="T38" s="127">
        <v>31.96</v>
      </c>
      <c r="U38" s="127"/>
      <c r="V38" s="127">
        <v>0</v>
      </c>
      <c r="W38" s="127">
        <v>0.01</v>
      </c>
      <c r="X38" s="127">
        <v>0</v>
      </c>
      <c r="Y38" s="127">
        <v>0</v>
      </c>
      <c r="Z38" s="127">
        <v>0</v>
      </c>
      <c r="AA38" s="127"/>
      <c r="AB38" s="127"/>
      <c r="AC38" s="127"/>
      <c r="AD38" s="127"/>
      <c r="AE38" s="127">
        <v>0</v>
      </c>
      <c r="AF38" s="127">
        <v>0</v>
      </c>
      <c r="AG38" s="127">
        <v>0</v>
      </c>
      <c r="AH38" s="127">
        <v>0</v>
      </c>
      <c r="AI38" s="127"/>
      <c r="AJ38" s="127">
        <v>1831.12</v>
      </c>
      <c r="AK38" s="116"/>
    </row>
    <row r="39" spans="1:37" ht="14.4" x14ac:dyDescent="0.25">
      <c r="A39" s="116"/>
      <c r="B39" s="125">
        <v>510600</v>
      </c>
      <c r="C39" s="126" t="s">
        <v>178</v>
      </c>
      <c r="D39" s="127">
        <v>200.99</v>
      </c>
      <c r="E39" s="127">
        <v>0</v>
      </c>
      <c r="F39" s="127">
        <v>6.91</v>
      </c>
      <c r="G39" s="127">
        <v>12.76</v>
      </c>
      <c r="H39" s="127">
        <v>1.87</v>
      </c>
      <c r="I39" s="127"/>
      <c r="J39" s="127">
        <v>0</v>
      </c>
      <c r="K39" s="127">
        <v>143.69999999999999</v>
      </c>
      <c r="L39" s="127"/>
      <c r="M39" s="127">
        <v>479.3</v>
      </c>
      <c r="N39" s="127">
        <v>126.1</v>
      </c>
      <c r="O39" s="127">
        <v>0</v>
      </c>
      <c r="P39" s="127">
        <v>0</v>
      </c>
      <c r="Q39" s="127">
        <v>0</v>
      </c>
      <c r="R39" s="127">
        <v>17.309999999999999</v>
      </c>
      <c r="S39" s="127"/>
      <c r="T39" s="127">
        <v>0</v>
      </c>
      <c r="U39" s="127"/>
      <c r="V39" s="127">
        <v>2</v>
      </c>
      <c r="W39" s="127">
        <v>0</v>
      </c>
      <c r="X39" s="127">
        <v>110</v>
      </c>
      <c r="Y39" s="127">
        <v>0</v>
      </c>
      <c r="Z39" s="127">
        <v>577.21</v>
      </c>
      <c r="AA39" s="127"/>
      <c r="AB39" s="127"/>
      <c r="AC39" s="127"/>
      <c r="AD39" s="127"/>
      <c r="AE39" s="127">
        <v>15.59</v>
      </c>
      <c r="AF39" s="127">
        <v>0</v>
      </c>
      <c r="AG39" s="127">
        <v>0</v>
      </c>
      <c r="AH39" s="127">
        <v>0</v>
      </c>
      <c r="AI39" s="127"/>
      <c r="AJ39" s="127">
        <v>1693.74</v>
      </c>
      <c r="AK39" s="116"/>
    </row>
    <row r="40" spans="1:37" ht="14.4" x14ac:dyDescent="0.25">
      <c r="A40" s="116"/>
      <c r="B40" s="125">
        <v>510700</v>
      </c>
      <c r="C40" s="126" t="s">
        <v>168</v>
      </c>
      <c r="D40" s="127">
        <v>0</v>
      </c>
      <c r="E40" s="127">
        <v>0</v>
      </c>
      <c r="F40" s="127">
        <v>0</v>
      </c>
      <c r="G40" s="127"/>
      <c r="H40" s="127">
        <v>0</v>
      </c>
      <c r="I40" s="127"/>
      <c r="J40" s="127">
        <v>0</v>
      </c>
      <c r="K40" s="127">
        <v>0</v>
      </c>
      <c r="L40" s="127"/>
      <c r="M40" s="127">
        <v>0</v>
      </c>
      <c r="N40" s="127"/>
      <c r="O40" s="127">
        <v>0</v>
      </c>
      <c r="P40" s="127">
        <v>0</v>
      </c>
      <c r="Q40" s="127">
        <v>0</v>
      </c>
      <c r="R40" s="127">
        <v>0</v>
      </c>
      <c r="S40" s="127"/>
      <c r="T40" s="127">
        <v>0</v>
      </c>
      <c r="U40" s="127"/>
      <c r="V40" s="127">
        <v>0</v>
      </c>
      <c r="W40" s="127">
        <v>0</v>
      </c>
      <c r="X40" s="127">
        <v>0</v>
      </c>
      <c r="Y40" s="127">
        <v>0</v>
      </c>
      <c r="Z40" s="127">
        <v>0</v>
      </c>
      <c r="AA40" s="127"/>
      <c r="AB40" s="127"/>
      <c r="AC40" s="127"/>
      <c r="AD40" s="127"/>
      <c r="AE40" s="127">
        <v>0</v>
      </c>
      <c r="AF40" s="127">
        <v>0</v>
      </c>
      <c r="AG40" s="127">
        <v>0</v>
      </c>
      <c r="AH40" s="127">
        <v>0</v>
      </c>
      <c r="AI40" s="127"/>
      <c r="AJ40" s="127">
        <v>0</v>
      </c>
      <c r="AK40" s="116"/>
    </row>
    <row r="41" spans="1:37" ht="14.4" x14ac:dyDescent="0.25">
      <c r="A41" s="116"/>
      <c r="B41" s="125">
        <v>510800</v>
      </c>
      <c r="C41" s="126" t="s">
        <v>179</v>
      </c>
      <c r="D41" s="127">
        <v>0</v>
      </c>
      <c r="E41" s="127">
        <v>0</v>
      </c>
      <c r="F41" s="127">
        <v>0</v>
      </c>
      <c r="G41" s="127">
        <v>1012.54</v>
      </c>
      <c r="H41" s="127">
        <v>0</v>
      </c>
      <c r="I41" s="127"/>
      <c r="J41" s="127">
        <v>71</v>
      </c>
      <c r="K41" s="127">
        <v>661.29</v>
      </c>
      <c r="L41" s="127"/>
      <c r="M41" s="127">
        <v>0</v>
      </c>
      <c r="N41" s="127">
        <v>501.61</v>
      </c>
      <c r="O41" s="127">
        <v>2508.17</v>
      </c>
      <c r="P41" s="127">
        <v>0</v>
      </c>
      <c r="Q41" s="127">
        <v>0</v>
      </c>
      <c r="R41" s="127">
        <v>0</v>
      </c>
      <c r="S41" s="127"/>
      <c r="T41" s="127">
        <v>0</v>
      </c>
      <c r="U41" s="127"/>
      <c r="V41" s="127">
        <v>5</v>
      </c>
      <c r="W41" s="127">
        <v>0</v>
      </c>
      <c r="X41" s="127">
        <v>0</v>
      </c>
      <c r="Y41" s="127">
        <v>0</v>
      </c>
      <c r="Z41" s="127">
        <v>1776.77</v>
      </c>
      <c r="AA41" s="127"/>
      <c r="AB41" s="127"/>
      <c r="AC41" s="127"/>
      <c r="AD41" s="127"/>
      <c r="AE41" s="127">
        <v>1142.7</v>
      </c>
      <c r="AF41" s="127">
        <v>0</v>
      </c>
      <c r="AG41" s="127">
        <v>0</v>
      </c>
      <c r="AH41" s="127">
        <v>0</v>
      </c>
      <c r="AI41" s="127"/>
      <c r="AJ41" s="127">
        <v>7679.0800000000008</v>
      </c>
      <c r="AK41" s="116"/>
    </row>
    <row r="42" spans="1:37" ht="14.4" x14ac:dyDescent="0.25">
      <c r="A42" s="116"/>
      <c r="B42" s="125">
        <v>511500</v>
      </c>
      <c r="C42" s="126" t="s">
        <v>18</v>
      </c>
      <c r="D42" s="127">
        <v>239.64</v>
      </c>
      <c r="E42" s="127">
        <v>429</v>
      </c>
      <c r="F42" s="127">
        <v>711.86</v>
      </c>
      <c r="G42" s="127">
        <v>1483.32</v>
      </c>
      <c r="H42" s="127">
        <v>2.97</v>
      </c>
      <c r="I42" s="127"/>
      <c r="J42" s="127">
        <v>7612</v>
      </c>
      <c r="K42" s="127">
        <v>204.45</v>
      </c>
      <c r="L42" s="127"/>
      <c r="M42" s="127">
        <v>585.54</v>
      </c>
      <c r="N42" s="127">
        <v>2.2000000000000002</v>
      </c>
      <c r="O42" s="127">
        <v>351.75</v>
      </c>
      <c r="P42" s="127">
        <v>1335</v>
      </c>
      <c r="Q42" s="127">
        <v>2368.8200000000002</v>
      </c>
      <c r="R42" s="127">
        <v>972.28</v>
      </c>
      <c r="S42" s="127"/>
      <c r="T42" s="127">
        <v>18344.23</v>
      </c>
      <c r="U42" s="127"/>
      <c r="V42" s="127">
        <v>278</v>
      </c>
      <c r="W42" s="127">
        <v>31.49</v>
      </c>
      <c r="X42" s="127">
        <v>0.83</v>
      </c>
      <c r="Y42" s="127">
        <v>46.04</v>
      </c>
      <c r="Z42" s="127">
        <v>222.72</v>
      </c>
      <c r="AA42" s="127"/>
      <c r="AB42" s="127"/>
      <c r="AC42" s="127"/>
      <c r="AD42" s="127"/>
      <c r="AE42" s="127">
        <v>136.97999999999999</v>
      </c>
      <c r="AF42" s="127">
        <v>552.21</v>
      </c>
      <c r="AG42" s="127">
        <v>0</v>
      </c>
      <c r="AH42" s="127">
        <v>55.58</v>
      </c>
      <c r="AI42" s="127"/>
      <c r="AJ42" s="127">
        <v>35966.910000000003</v>
      </c>
      <c r="AK42" s="116"/>
    </row>
    <row r="43" spans="1:37" ht="14.4" x14ac:dyDescent="0.25">
      <c r="A43" s="116"/>
      <c r="B43" s="125">
        <v>511900</v>
      </c>
      <c r="C43" s="126" t="s">
        <v>164</v>
      </c>
      <c r="D43" s="127">
        <v>0</v>
      </c>
      <c r="E43" s="127">
        <v>0</v>
      </c>
      <c r="F43" s="127">
        <v>0</v>
      </c>
      <c r="G43" s="127"/>
      <c r="H43" s="127">
        <v>0</v>
      </c>
      <c r="I43" s="127"/>
      <c r="J43" s="127">
        <v>685</v>
      </c>
      <c r="K43" s="127">
        <v>0</v>
      </c>
      <c r="L43" s="127"/>
      <c r="M43" s="127">
        <v>0</v>
      </c>
      <c r="N43" s="127"/>
      <c r="O43" s="127">
        <v>0</v>
      </c>
      <c r="P43" s="127">
        <v>0</v>
      </c>
      <c r="Q43" s="127">
        <v>0</v>
      </c>
      <c r="R43" s="127">
        <v>0</v>
      </c>
      <c r="S43" s="127"/>
      <c r="T43" s="127">
        <v>0</v>
      </c>
      <c r="U43" s="127"/>
      <c r="V43" s="127">
        <v>0</v>
      </c>
      <c r="W43" s="127">
        <v>0</v>
      </c>
      <c r="X43" s="127">
        <v>0</v>
      </c>
      <c r="Y43" s="127">
        <v>0</v>
      </c>
      <c r="Z43" s="127">
        <v>0</v>
      </c>
      <c r="AA43" s="127"/>
      <c r="AB43" s="127"/>
      <c r="AC43" s="127"/>
      <c r="AD43" s="127"/>
      <c r="AE43" s="127">
        <v>0</v>
      </c>
      <c r="AF43" s="127">
        <v>0</v>
      </c>
      <c r="AG43" s="127">
        <v>0</v>
      </c>
      <c r="AH43" s="127">
        <v>0</v>
      </c>
      <c r="AI43" s="127"/>
      <c r="AJ43" s="127">
        <v>685</v>
      </c>
      <c r="AK43" s="116"/>
    </row>
    <row r="44" spans="1:37" ht="14.4" x14ac:dyDescent="0.25">
      <c r="A44" s="116"/>
      <c r="B44" s="122">
        <v>512000</v>
      </c>
      <c r="C44" s="129" t="s">
        <v>19</v>
      </c>
      <c r="D44" s="124">
        <v>3992.19</v>
      </c>
      <c r="E44" s="124">
        <v>1246</v>
      </c>
      <c r="F44" s="124">
        <v>1489.89</v>
      </c>
      <c r="G44" s="124">
        <v>1742.82</v>
      </c>
      <c r="H44" s="124">
        <v>10401.370000000001</v>
      </c>
      <c r="I44" s="124"/>
      <c r="J44" s="124">
        <v>22400</v>
      </c>
      <c r="K44" s="124">
        <v>4643.68</v>
      </c>
      <c r="L44" s="124"/>
      <c r="M44" s="124">
        <v>7653.92</v>
      </c>
      <c r="N44" s="124">
        <v>11339.97</v>
      </c>
      <c r="O44" s="124">
        <v>18386.97</v>
      </c>
      <c r="P44" s="124">
        <v>3370</v>
      </c>
      <c r="Q44" s="124">
        <v>2905.55</v>
      </c>
      <c r="R44" s="124">
        <v>4932.84</v>
      </c>
      <c r="S44" s="124"/>
      <c r="T44" s="124">
        <v>25449.09</v>
      </c>
      <c r="U44" s="124"/>
      <c r="V44" s="124">
        <v>1750</v>
      </c>
      <c r="W44" s="124">
        <v>2584.15</v>
      </c>
      <c r="X44" s="124">
        <v>4094.72</v>
      </c>
      <c r="Y44" s="124">
        <v>4958.84</v>
      </c>
      <c r="Z44" s="124">
        <v>6840.01</v>
      </c>
      <c r="AA44" s="124"/>
      <c r="AB44" s="124"/>
      <c r="AC44" s="124"/>
      <c r="AD44" s="124"/>
      <c r="AE44" s="124">
        <v>2328.92</v>
      </c>
      <c r="AF44" s="124">
        <v>1861.26</v>
      </c>
      <c r="AG44" s="124">
        <v>514.07000000000005</v>
      </c>
      <c r="AH44" s="124">
        <v>2036.73</v>
      </c>
      <c r="AI44" s="124"/>
      <c r="AJ44" s="124">
        <v>146922.99000000005</v>
      </c>
      <c r="AK44" s="116"/>
    </row>
    <row r="45" spans="1:37" ht="14.4" x14ac:dyDescent="0.25">
      <c r="A45" s="116"/>
      <c r="B45" s="125">
        <v>512300</v>
      </c>
      <c r="C45" s="126" t="s">
        <v>170</v>
      </c>
      <c r="D45" s="127">
        <v>0</v>
      </c>
      <c r="E45" s="127">
        <v>0</v>
      </c>
      <c r="F45" s="127">
        <v>0</v>
      </c>
      <c r="G45" s="127"/>
      <c r="H45" s="127">
        <v>0</v>
      </c>
      <c r="I45" s="127"/>
      <c r="J45" s="127">
        <v>0</v>
      </c>
      <c r="K45" s="127">
        <v>0</v>
      </c>
      <c r="L45" s="127"/>
      <c r="M45" s="127">
        <v>122.03</v>
      </c>
      <c r="N45" s="127"/>
      <c r="O45" s="127">
        <v>0</v>
      </c>
      <c r="P45" s="127">
        <v>0</v>
      </c>
      <c r="Q45" s="127">
        <v>0</v>
      </c>
      <c r="R45" s="127">
        <v>0</v>
      </c>
      <c r="S45" s="127"/>
      <c r="T45" s="127">
        <v>0</v>
      </c>
      <c r="U45" s="127"/>
      <c r="V45" s="127">
        <v>0</v>
      </c>
      <c r="W45" s="127">
        <v>0</v>
      </c>
      <c r="X45" s="127">
        <v>0</v>
      </c>
      <c r="Y45" s="127">
        <v>0</v>
      </c>
      <c r="Z45" s="127">
        <v>0</v>
      </c>
      <c r="AA45" s="127"/>
      <c r="AB45" s="127"/>
      <c r="AC45" s="127"/>
      <c r="AD45" s="127"/>
      <c r="AE45" s="127">
        <v>0</v>
      </c>
      <c r="AF45" s="127">
        <v>0</v>
      </c>
      <c r="AG45" s="127">
        <v>0</v>
      </c>
      <c r="AH45" s="127">
        <v>0</v>
      </c>
      <c r="AI45" s="127"/>
      <c r="AJ45" s="127">
        <v>122.03</v>
      </c>
      <c r="AK45" s="116"/>
    </row>
    <row r="46" spans="1:37" ht="14.4" x14ac:dyDescent="0.25">
      <c r="A46" s="116"/>
      <c r="B46" s="125">
        <v>512500</v>
      </c>
      <c r="C46" s="126" t="s">
        <v>171</v>
      </c>
      <c r="D46" s="127">
        <v>0</v>
      </c>
      <c r="E46" s="127">
        <v>0</v>
      </c>
      <c r="F46" s="127">
        <v>0</v>
      </c>
      <c r="G46" s="127"/>
      <c r="H46" s="127">
        <v>0</v>
      </c>
      <c r="I46" s="127"/>
      <c r="J46" s="127">
        <v>0</v>
      </c>
      <c r="K46" s="127">
        <v>0.02</v>
      </c>
      <c r="L46" s="127"/>
      <c r="M46" s="127">
        <v>196.95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7"/>
      <c r="T46" s="127">
        <v>0</v>
      </c>
      <c r="U46" s="127"/>
      <c r="V46" s="127">
        <v>1</v>
      </c>
      <c r="W46" s="127">
        <v>0</v>
      </c>
      <c r="X46" s="127">
        <v>96.01</v>
      </c>
      <c r="Y46" s="127">
        <v>0</v>
      </c>
      <c r="Z46" s="127">
        <v>1.02</v>
      </c>
      <c r="AA46" s="127"/>
      <c r="AB46" s="127"/>
      <c r="AC46" s="127"/>
      <c r="AD46" s="127"/>
      <c r="AE46" s="127">
        <v>0.02</v>
      </c>
      <c r="AF46" s="127">
        <v>0</v>
      </c>
      <c r="AG46" s="127">
        <v>0</v>
      </c>
      <c r="AH46" s="127">
        <v>0</v>
      </c>
      <c r="AI46" s="127"/>
      <c r="AJ46" s="127">
        <v>295.02</v>
      </c>
      <c r="AK46" s="116"/>
    </row>
    <row r="47" spans="1:37" ht="14.4" x14ac:dyDescent="0.25">
      <c r="A47" s="116"/>
      <c r="B47" s="125">
        <v>512800</v>
      </c>
      <c r="C47" s="126" t="s">
        <v>180</v>
      </c>
      <c r="D47" s="127">
        <v>0</v>
      </c>
      <c r="E47" s="127">
        <v>0</v>
      </c>
      <c r="F47" s="127">
        <v>0</v>
      </c>
      <c r="G47" s="127"/>
      <c r="H47" s="127">
        <v>0</v>
      </c>
      <c r="I47" s="127"/>
      <c r="J47" s="127">
        <v>0</v>
      </c>
      <c r="K47" s="127">
        <v>0</v>
      </c>
      <c r="L47" s="127"/>
      <c r="M47" s="127">
        <v>0</v>
      </c>
      <c r="N47" s="127"/>
      <c r="O47" s="127">
        <v>0</v>
      </c>
      <c r="P47" s="127">
        <v>0</v>
      </c>
      <c r="Q47" s="127">
        <v>0</v>
      </c>
      <c r="R47" s="127">
        <v>0</v>
      </c>
      <c r="S47" s="127"/>
      <c r="T47" s="127">
        <v>0</v>
      </c>
      <c r="U47" s="127"/>
      <c r="V47" s="127">
        <v>0</v>
      </c>
      <c r="W47" s="127">
        <v>0</v>
      </c>
      <c r="X47" s="127">
        <v>0</v>
      </c>
      <c r="Y47" s="127">
        <v>0</v>
      </c>
      <c r="Z47" s="127">
        <v>0</v>
      </c>
      <c r="AA47" s="127"/>
      <c r="AB47" s="127"/>
      <c r="AC47" s="127"/>
      <c r="AD47" s="127"/>
      <c r="AE47" s="127">
        <v>0</v>
      </c>
      <c r="AF47" s="127">
        <v>0</v>
      </c>
      <c r="AG47" s="127">
        <v>0</v>
      </c>
      <c r="AH47" s="127">
        <v>0</v>
      </c>
      <c r="AI47" s="127"/>
      <c r="AJ47" s="127">
        <v>0</v>
      </c>
      <c r="AK47" s="116"/>
    </row>
    <row r="48" spans="1:37" ht="14.4" x14ac:dyDescent="0.25">
      <c r="A48" s="116"/>
      <c r="B48" s="125">
        <v>512900</v>
      </c>
      <c r="C48" s="126" t="s">
        <v>173</v>
      </c>
      <c r="D48" s="127">
        <v>0</v>
      </c>
      <c r="E48" s="127">
        <v>0</v>
      </c>
      <c r="F48" s="127">
        <v>0</v>
      </c>
      <c r="G48" s="127"/>
      <c r="H48" s="127">
        <v>0</v>
      </c>
      <c r="I48" s="127"/>
      <c r="J48" s="127">
        <v>0</v>
      </c>
      <c r="K48" s="127">
        <v>0</v>
      </c>
      <c r="L48" s="127"/>
      <c r="M48" s="127">
        <v>299.73</v>
      </c>
      <c r="N48" s="127">
        <v>0</v>
      </c>
      <c r="O48" s="127">
        <v>0</v>
      </c>
      <c r="P48" s="127">
        <v>0</v>
      </c>
      <c r="Q48" s="127">
        <v>0</v>
      </c>
      <c r="R48" s="127">
        <v>0</v>
      </c>
      <c r="S48" s="127"/>
      <c r="T48" s="127">
        <v>0</v>
      </c>
      <c r="U48" s="127"/>
      <c r="V48" s="127">
        <v>0</v>
      </c>
      <c r="W48" s="127">
        <v>0</v>
      </c>
      <c r="X48" s="127">
        <v>0</v>
      </c>
      <c r="Y48" s="127">
        <v>0</v>
      </c>
      <c r="Z48" s="127">
        <v>0</v>
      </c>
      <c r="AA48" s="127"/>
      <c r="AB48" s="127"/>
      <c r="AC48" s="127"/>
      <c r="AD48" s="127"/>
      <c r="AE48" s="127">
        <v>0</v>
      </c>
      <c r="AF48" s="127">
        <v>0</v>
      </c>
      <c r="AG48" s="127">
        <v>0</v>
      </c>
      <c r="AH48" s="127">
        <v>0</v>
      </c>
      <c r="AI48" s="127"/>
      <c r="AJ48" s="127">
        <v>299.73</v>
      </c>
      <c r="AK48" s="116"/>
    </row>
    <row r="49" spans="1:37" ht="14.4" x14ac:dyDescent="0.25">
      <c r="A49" s="116"/>
      <c r="B49" s="125">
        <v>513000</v>
      </c>
      <c r="C49" s="126" t="s">
        <v>20</v>
      </c>
      <c r="D49" s="127">
        <v>249.45</v>
      </c>
      <c r="E49" s="127">
        <v>144</v>
      </c>
      <c r="F49" s="127">
        <v>166.25</v>
      </c>
      <c r="G49" s="127">
        <v>335.24</v>
      </c>
      <c r="H49" s="127">
        <v>5680.81</v>
      </c>
      <c r="I49" s="127"/>
      <c r="J49" s="127">
        <v>2225</v>
      </c>
      <c r="K49" s="127">
        <v>452.71</v>
      </c>
      <c r="L49" s="127"/>
      <c r="M49" s="127">
        <v>980.59</v>
      </c>
      <c r="N49" s="127">
        <v>704.27</v>
      </c>
      <c r="O49" s="127">
        <v>1766.8</v>
      </c>
      <c r="P49" s="127">
        <v>225</v>
      </c>
      <c r="Q49" s="127">
        <v>857.02</v>
      </c>
      <c r="R49" s="127">
        <v>324.39999999999998</v>
      </c>
      <c r="S49" s="127"/>
      <c r="T49" s="127">
        <v>910.63</v>
      </c>
      <c r="U49" s="127"/>
      <c r="V49" s="127">
        <v>226</v>
      </c>
      <c r="W49" s="127">
        <v>331.3</v>
      </c>
      <c r="X49" s="127">
        <v>603.91999999999996</v>
      </c>
      <c r="Y49" s="127">
        <v>235.49</v>
      </c>
      <c r="Z49" s="127">
        <v>822.16</v>
      </c>
      <c r="AA49" s="127"/>
      <c r="AB49" s="127"/>
      <c r="AC49" s="127"/>
      <c r="AD49" s="127"/>
      <c r="AE49" s="127">
        <v>104.85</v>
      </c>
      <c r="AF49" s="127">
        <v>1397.31</v>
      </c>
      <c r="AG49" s="127">
        <v>495.3</v>
      </c>
      <c r="AH49" s="127">
        <v>286.3</v>
      </c>
      <c r="AI49" s="127"/>
      <c r="AJ49" s="127">
        <v>19524.799999999996</v>
      </c>
      <c r="AK49" s="116"/>
    </row>
    <row r="50" spans="1:37" ht="14.4" x14ac:dyDescent="0.25">
      <c r="A50" s="116"/>
      <c r="B50" s="125">
        <v>513900</v>
      </c>
      <c r="C50" s="126" t="s">
        <v>181</v>
      </c>
      <c r="D50" s="127">
        <v>0</v>
      </c>
      <c r="E50" s="127">
        <v>0</v>
      </c>
      <c r="F50" s="127">
        <v>0</v>
      </c>
      <c r="G50" s="127"/>
      <c r="H50" s="127">
        <v>0</v>
      </c>
      <c r="I50" s="127"/>
      <c r="J50" s="127">
        <v>63</v>
      </c>
      <c r="K50" s="127">
        <v>0</v>
      </c>
      <c r="L50" s="127"/>
      <c r="M50" s="127">
        <v>0</v>
      </c>
      <c r="N50" s="127">
        <v>0</v>
      </c>
      <c r="O50" s="127">
        <v>0</v>
      </c>
      <c r="P50" s="127">
        <v>0</v>
      </c>
      <c r="Q50" s="127">
        <v>0</v>
      </c>
      <c r="R50" s="127">
        <v>0</v>
      </c>
      <c r="S50" s="127"/>
      <c r="T50" s="127">
        <v>0</v>
      </c>
      <c r="U50" s="127"/>
      <c r="V50" s="127">
        <v>0</v>
      </c>
      <c r="W50" s="127">
        <v>0</v>
      </c>
      <c r="X50" s="127">
        <v>0</v>
      </c>
      <c r="Y50" s="127">
        <v>0</v>
      </c>
      <c r="Z50" s="127">
        <v>0</v>
      </c>
      <c r="AA50" s="127"/>
      <c r="AB50" s="127"/>
      <c r="AC50" s="127"/>
      <c r="AD50" s="127"/>
      <c r="AE50" s="127">
        <v>0</v>
      </c>
      <c r="AF50" s="127">
        <v>0</v>
      </c>
      <c r="AG50" s="127">
        <v>0</v>
      </c>
      <c r="AH50" s="127">
        <v>0</v>
      </c>
      <c r="AI50" s="127"/>
      <c r="AJ50" s="127">
        <v>63</v>
      </c>
      <c r="AK50" s="116"/>
    </row>
    <row r="51" spans="1:37" ht="14.4" x14ac:dyDescent="0.25">
      <c r="A51" s="116"/>
      <c r="B51" s="122">
        <v>514000</v>
      </c>
      <c r="C51" s="129" t="s">
        <v>21</v>
      </c>
      <c r="D51" s="124">
        <v>445.42</v>
      </c>
      <c r="E51" s="124">
        <v>178</v>
      </c>
      <c r="F51" s="124">
        <v>160.51</v>
      </c>
      <c r="G51" s="124">
        <v>242.89</v>
      </c>
      <c r="H51" s="124">
        <v>867.98</v>
      </c>
      <c r="I51" s="124"/>
      <c r="J51" s="124">
        <v>2028</v>
      </c>
      <c r="K51" s="124">
        <v>253.23</v>
      </c>
      <c r="L51" s="124"/>
      <c r="M51" s="124">
        <v>290.51</v>
      </c>
      <c r="N51" s="124">
        <v>1011.84</v>
      </c>
      <c r="O51" s="124">
        <v>1051.21</v>
      </c>
      <c r="P51" s="124">
        <v>311</v>
      </c>
      <c r="Q51" s="124">
        <v>617.89</v>
      </c>
      <c r="R51" s="124">
        <v>291.43</v>
      </c>
      <c r="S51" s="124"/>
      <c r="T51" s="124">
        <v>2620.0500000000002</v>
      </c>
      <c r="U51" s="124"/>
      <c r="V51" s="124">
        <v>171</v>
      </c>
      <c r="W51" s="124">
        <v>241.43</v>
      </c>
      <c r="X51" s="124">
        <v>217.93</v>
      </c>
      <c r="Y51" s="124">
        <v>589.02</v>
      </c>
      <c r="Z51" s="124">
        <v>830.83</v>
      </c>
      <c r="AA51" s="124"/>
      <c r="AB51" s="124"/>
      <c r="AC51" s="124"/>
      <c r="AD51" s="124"/>
      <c r="AE51" s="124">
        <v>167.53</v>
      </c>
      <c r="AF51" s="124">
        <v>175.43</v>
      </c>
      <c r="AG51" s="124">
        <v>43.4</v>
      </c>
      <c r="AH51" s="124">
        <v>41.87</v>
      </c>
      <c r="AI51" s="124"/>
      <c r="AJ51" s="124">
        <v>12848.400000000003</v>
      </c>
      <c r="AK51" s="116"/>
    </row>
    <row r="52" spans="1:37" ht="14.4" x14ac:dyDescent="0.25">
      <c r="A52" s="116"/>
      <c r="B52" s="122">
        <v>514500</v>
      </c>
      <c r="C52" s="129" t="s">
        <v>109</v>
      </c>
      <c r="D52" s="124">
        <v>61.45</v>
      </c>
      <c r="E52" s="124">
        <v>101</v>
      </c>
      <c r="F52" s="124">
        <v>34.47</v>
      </c>
      <c r="G52" s="124"/>
      <c r="H52" s="124">
        <v>2836.88</v>
      </c>
      <c r="I52" s="124"/>
      <c r="J52" s="124">
        <v>4532</v>
      </c>
      <c r="K52" s="124">
        <v>345.98</v>
      </c>
      <c r="L52" s="124"/>
      <c r="M52" s="124">
        <v>439.16</v>
      </c>
      <c r="N52" s="124">
        <v>780.75</v>
      </c>
      <c r="O52" s="124">
        <v>2165.38</v>
      </c>
      <c r="P52" s="124">
        <v>251</v>
      </c>
      <c r="Q52" s="124">
        <v>116.92</v>
      </c>
      <c r="R52" s="124">
        <v>213.87</v>
      </c>
      <c r="S52" s="124"/>
      <c r="T52" s="124">
        <v>568.92999999999995</v>
      </c>
      <c r="U52" s="124"/>
      <c r="V52" s="124">
        <v>6</v>
      </c>
      <c r="W52" s="124">
        <v>142.56</v>
      </c>
      <c r="X52" s="124">
        <v>238.94</v>
      </c>
      <c r="Y52" s="124">
        <v>428.72</v>
      </c>
      <c r="Z52" s="124">
        <v>65.47</v>
      </c>
      <c r="AA52" s="124"/>
      <c r="AB52" s="124"/>
      <c r="AC52" s="124"/>
      <c r="AD52" s="124"/>
      <c r="AE52" s="124">
        <v>112.74</v>
      </c>
      <c r="AF52" s="124">
        <v>213.98</v>
      </c>
      <c r="AG52" s="124">
        <v>0</v>
      </c>
      <c r="AH52" s="124">
        <v>321.14</v>
      </c>
      <c r="AI52" s="124"/>
      <c r="AJ52" s="124">
        <v>13977.339999999998</v>
      </c>
      <c r="AK52" s="116"/>
    </row>
    <row r="53" spans="1:37" ht="14.4" x14ac:dyDescent="0.25">
      <c r="A53" s="116"/>
      <c r="B53" s="122">
        <v>515000</v>
      </c>
      <c r="C53" s="129" t="s">
        <v>110</v>
      </c>
      <c r="D53" s="124">
        <v>73.010000000000005</v>
      </c>
      <c r="E53" s="124">
        <v>55</v>
      </c>
      <c r="F53" s="124">
        <v>57.73</v>
      </c>
      <c r="G53" s="124">
        <v>59.72</v>
      </c>
      <c r="H53" s="124">
        <v>357.47</v>
      </c>
      <c r="I53" s="124"/>
      <c r="J53" s="124">
        <v>66</v>
      </c>
      <c r="K53" s="124">
        <v>97.17</v>
      </c>
      <c r="L53" s="124"/>
      <c r="M53" s="124">
        <v>106.97</v>
      </c>
      <c r="N53" s="124">
        <v>97.55</v>
      </c>
      <c r="O53" s="124">
        <v>205.37</v>
      </c>
      <c r="P53" s="124">
        <v>101</v>
      </c>
      <c r="Q53" s="124">
        <v>59.17</v>
      </c>
      <c r="R53" s="124">
        <v>44.16</v>
      </c>
      <c r="S53" s="124"/>
      <c r="T53" s="124">
        <v>198</v>
      </c>
      <c r="U53" s="124"/>
      <c r="V53" s="124">
        <v>95</v>
      </c>
      <c r="W53" s="124">
        <v>61.84</v>
      </c>
      <c r="X53" s="124">
        <v>61.39</v>
      </c>
      <c r="Y53" s="124">
        <v>82.14</v>
      </c>
      <c r="Z53" s="124">
        <v>672.88</v>
      </c>
      <c r="AA53" s="124"/>
      <c r="AB53" s="124"/>
      <c r="AC53" s="124"/>
      <c r="AD53" s="124"/>
      <c r="AE53" s="124">
        <v>46.31</v>
      </c>
      <c r="AF53" s="124">
        <v>31.28</v>
      </c>
      <c r="AG53" s="124">
        <v>44.78</v>
      </c>
      <c r="AH53" s="124">
        <v>66.63</v>
      </c>
      <c r="AI53" s="124"/>
      <c r="AJ53" s="124">
        <v>2740.5700000000006</v>
      </c>
      <c r="AK53" s="116"/>
    </row>
    <row r="54" spans="1:37" ht="14.4" x14ac:dyDescent="0.25">
      <c r="A54" s="116"/>
      <c r="B54" s="122">
        <v>515500</v>
      </c>
      <c r="C54" s="129" t="s">
        <v>111</v>
      </c>
      <c r="D54" s="124">
        <v>49.1</v>
      </c>
      <c r="E54" s="124">
        <v>63</v>
      </c>
      <c r="F54" s="124">
        <v>27.46</v>
      </c>
      <c r="G54" s="124">
        <v>113.05</v>
      </c>
      <c r="H54" s="124">
        <v>655.53</v>
      </c>
      <c r="I54" s="124"/>
      <c r="J54" s="124">
        <v>227</v>
      </c>
      <c r="K54" s="124">
        <v>194.79</v>
      </c>
      <c r="L54" s="124"/>
      <c r="M54" s="124">
        <v>85.06</v>
      </c>
      <c r="N54" s="124">
        <v>184.17</v>
      </c>
      <c r="O54" s="124">
        <v>306.43</v>
      </c>
      <c r="P54" s="124">
        <v>103</v>
      </c>
      <c r="Q54" s="124">
        <v>0</v>
      </c>
      <c r="R54" s="124">
        <v>26.39</v>
      </c>
      <c r="S54" s="124"/>
      <c r="T54" s="124">
        <v>294.89</v>
      </c>
      <c r="U54" s="124"/>
      <c r="V54" s="124">
        <v>2</v>
      </c>
      <c r="W54" s="124">
        <v>94.14</v>
      </c>
      <c r="X54" s="124">
        <v>253.2</v>
      </c>
      <c r="Y54" s="124">
        <v>146.19999999999999</v>
      </c>
      <c r="Z54" s="124">
        <v>27.63</v>
      </c>
      <c r="AA54" s="124"/>
      <c r="AB54" s="124"/>
      <c r="AC54" s="124"/>
      <c r="AD54" s="124"/>
      <c r="AE54" s="124">
        <v>2.1</v>
      </c>
      <c r="AF54" s="124">
        <v>16.510000000000002</v>
      </c>
      <c r="AG54" s="124">
        <v>3.67</v>
      </c>
      <c r="AH54" s="124">
        <v>61.68</v>
      </c>
      <c r="AI54" s="124"/>
      <c r="AJ54" s="124">
        <v>2936.9999999999995</v>
      </c>
      <c r="AK54" s="116"/>
    </row>
    <row r="55" spans="1:37" ht="14.4" x14ac:dyDescent="0.25">
      <c r="A55" s="116"/>
      <c r="B55" s="122">
        <v>516000</v>
      </c>
      <c r="C55" s="129" t="s">
        <v>112</v>
      </c>
      <c r="D55" s="124">
        <v>52.1</v>
      </c>
      <c r="E55" s="124">
        <v>452</v>
      </c>
      <c r="F55" s="124">
        <v>0.13</v>
      </c>
      <c r="G55" s="124">
        <v>12.24</v>
      </c>
      <c r="H55" s="124">
        <v>1031.26</v>
      </c>
      <c r="I55" s="124"/>
      <c r="J55" s="124">
        <v>286</v>
      </c>
      <c r="K55" s="124">
        <v>257.26</v>
      </c>
      <c r="L55" s="124"/>
      <c r="M55" s="124">
        <v>666.91</v>
      </c>
      <c r="N55" s="124">
        <v>1043.33</v>
      </c>
      <c r="O55" s="124">
        <v>19.96</v>
      </c>
      <c r="P55" s="124">
        <v>255</v>
      </c>
      <c r="Q55" s="124">
        <v>113.26</v>
      </c>
      <c r="R55" s="124">
        <v>134.1</v>
      </c>
      <c r="S55" s="124"/>
      <c r="T55" s="124">
        <v>934.99</v>
      </c>
      <c r="U55" s="124"/>
      <c r="V55" s="124">
        <v>376</v>
      </c>
      <c r="W55" s="124">
        <v>143.84</v>
      </c>
      <c r="X55" s="124">
        <v>110.21</v>
      </c>
      <c r="Y55" s="124">
        <v>170.6</v>
      </c>
      <c r="Z55" s="124">
        <v>0</v>
      </c>
      <c r="AA55" s="124"/>
      <c r="AB55" s="124"/>
      <c r="AC55" s="124"/>
      <c r="AD55" s="124"/>
      <c r="AE55" s="124">
        <v>69.7</v>
      </c>
      <c r="AF55" s="124">
        <v>22.86</v>
      </c>
      <c r="AG55" s="124">
        <v>0</v>
      </c>
      <c r="AH55" s="124">
        <v>39.89</v>
      </c>
      <c r="AI55" s="124"/>
      <c r="AJ55" s="124">
        <v>6191.64</v>
      </c>
      <c r="AK55" s="116"/>
    </row>
    <row r="56" spans="1:37" ht="14.4" x14ac:dyDescent="0.25">
      <c r="A56" s="116"/>
      <c r="B56" s="122">
        <v>516600</v>
      </c>
      <c r="C56" s="129" t="s">
        <v>10</v>
      </c>
      <c r="D56" s="124">
        <v>639.92999999999995</v>
      </c>
      <c r="E56" s="124">
        <v>56</v>
      </c>
      <c r="F56" s="124">
        <v>0</v>
      </c>
      <c r="G56" s="124">
        <v>890.44</v>
      </c>
      <c r="H56" s="124">
        <v>13749.87</v>
      </c>
      <c r="I56" s="124"/>
      <c r="J56" s="124">
        <v>1642</v>
      </c>
      <c r="K56" s="124">
        <v>458.44</v>
      </c>
      <c r="L56" s="124"/>
      <c r="M56" s="124">
        <v>0</v>
      </c>
      <c r="N56" s="124">
        <v>362.3</v>
      </c>
      <c r="O56" s="124">
        <v>1078.23</v>
      </c>
      <c r="P56" s="124">
        <v>0</v>
      </c>
      <c r="Q56" s="124">
        <v>0</v>
      </c>
      <c r="R56" s="124">
        <v>0</v>
      </c>
      <c r="S56" s="124"/>
      <c r="T56" s="124">
        <v>2743.26</v>
      </c>
      <c r="U56" s="124"/>
      <c r="V56" s="124">
        <v>52</v>
      </c>
      <c r="W56" s="124">
        <v>982.21</v>
      </c>
      <c r="X56" s="124">
        <v>684.79</v>
      </c>
      <c r="Y56" s="124">
        <v>3508.93</v>
      </c>
      <c r="Z56" s="124">
        <v>199.96</v>
      </c>
      <c r="AA56" s="124"/>
      <c r="AB56" s="124"/>
      <c r="AC56" s="124"/>
      <c r="AD56" s="124"/>
      <c r="AE56" s="124">
        <v>0</v>
      </c>
      <c r="AF56" s="124">
        <v>0</v>
      </c>
      <c r="AG56" s="124">
        <v>0</v>
      </c>
      <c r="AH56" s="124">
        <v>0</v>
      </c>
      <c r="AI56" s="124"/>
      <c r="AJ56" s="124">
        <v>27048.36</v>
      </c>
      <c r="AK56" s="116"/>
    </row>
    <row r="57" spans="1:37" ht="14.4" x14ac:dyDescent="0.25">
      <c r="A57" s="116"/>
      <c r="B57" s="122">
        <v>517000</v>
      </c>
      <c r="C57" s="129" t="s">
        <v>113</v>
      </c>
      <c r="D57" s="124">
        <v>494.4</v>
      </c>
      <c r="E57" s="124">
        <v>23</v>
      </c>
      <c r="F57" s="124">
        <v>14.46</v>
      </c>
      <c r="G57" s="124">
        <v>37.61</v>
      </c>
      <c r="H57" s="124">
        <v>217.29</v>
      </c>
      <c r="I57" s="124"/>
      <c r="J57" s="124">
        <v>1268</v>
      </c>
      <c r="K57" s="124">
        <v>259.31</v>
      </c>
      <c r="L57" s="124"/>
      <c r="M57" s="124">
        <v>1420.37</v>
      </c>
      <c r="N57" s="124">
        <v>52.99</v>
      </c>
      <c r="O57" s="124">
        <v>380.17</v>
      </c>
      <c r="P57" s="124">
        <v>79</v>
      </c>
      <c r="Q57" s="124">
        <v>0</v>
      </c>
      <c r="R57" s="124">
        <v>147.36000000000001</v>
      </c>
      <c r="S57" s="124"/>
      <c r="T57" s="124">
        <v>1111.6099999999999</v>
      </c>
      <c r="U57" s="124"/>
      <c r="V57" s="124">
        <v>14</v>
      </c>
      <c r="W57" s="124">
        <v>160.79</v>
      </c>
      <c r="X57" s="124">
        <v>110.77</v>
      </c>
      <c r="Y57" s="124">
        <v>37.909999999999997</v>
      </c>
      <c r="Z57" s="124">
        <v>0</v>
      </c>
      <c r="AA57" s="124"/>
      <c r="AB57" s="124"/>
      <c r="AC57" s="124"/>
      <c r="AD57" s="124"/>
      <c r="AE57" s="124">
        <v>520.38</v>
      </c>
      <c r="AF57" s="124">
        <v>0</v>
      </c>
      <c r="AG57" s="124">
        <v>0</v>
      </c>
      <c r="AH57" s="124">
        <v>4.92</v>
      </c>
      <c r="AI57" s="124"/>
      <c r="AJ57" s="124">
        <v>6354.3399999999992</v>
      </c>
      <c r="AK57" s="116"/>
    </row>
    <row r="58" spans="1:37" ht="14.4" x14ac:dyDescent="0.25">
      <c r="A58" s="116"/>
      <c r="B58" s="122">
        <v>517500</v>
      </c>
      <c r="C58" s="129" t="s">
        <v>114</v>
      </c>
      <c r="D58" s="124">
        <v>19.11</v>
      </c>
      <c r="E58" s="124">
        <v>6</v>
      </c>
      <c r="F58" s="124">
        <v>30.63</v>
      </c>
      <c r="G58" s="124">
        <v>1.93</v>
      </c>
      <c r="H58" s="124">
        <v>466.4</v>
      </c>
      <c r="I58" s="124"/>
      <c r="J58" s="124">
        <v>791</v>
      </c>
      <c r="K58" s="124">
        <v>124.57</v>
      </c>
      <c r="L58" s="124"/>
      <c r="M58" s="124">
        <v>357.17</v>
      </c>
      <c r="N58" s="124">
        <v>482.43</v>
      </c>
      <c r="O58" s="124">
        <v>234.94</v>
      </c>
      <c r="P58" s="124">
        <v>31</v>
      </c>
      <c r="Q58" s="124">
        <v>5.97</v>
      </c>
      <c r="R58" s="124">
        <v>30.18</v>
      </c>
      <c r="S58" s="124"/>
      <c r="T58" s="124">
        <v>142.96</v>
      </c>
      <c r="U58" s="124"/>
      <c r="V58" s="124">
        <v>10</v>
      </c>
      <c r="W58" s="124">
        <v>37.03</v>
      </c>
      <c r="X58" s="124">
        <v>96.99</v>
      </c>
      <c r="Y58" s="124">
        <v>394.08</v>
      </c>
      <c r="Z58" s="124">
        <v>44.8</v>
      </c>
      <c r="AA58" s="124"/>
      <c r="AB58" s="124"/>
      <c r="AC58" s="124"/>
      <c r="AD58" s="124"/>
      <c r="AE58" s="124">
        <v>10.7</v>
      </c>
      <c r="AF58" s="124">
        <v>74.260000000000005</v>
      </c>
      <c r="AG58" s="124">
        <v>18.399999999999999</v>
      </c>
      <c r="AH58" s="124">
        <v>30.63</v>
      </c>
      <c r="AI58" s="124"/>
      <c r="AJ58" s="124">
        <v>3441.18</v>
      </c>
      <c r="AK58" s="116"/>
    </row>
    <row r="59" spans="1:37" ht="14.4" x14ac:dyDescent="0.25">
      <c r="A59" s="116"/>
      <c r="B59" s="122">
        <v>518000</v>
      </c>
      <c r="C59" s="129" t="s">
        <v>115</v>
      </c>
      <c r="D59" s="124">
        <v>0</v>
      </c>
      <c r="E59" s="124">
        <v>343</v>
      </c>
      <c r="F59" s="124">
        <v>26.37</v>
      </c>
      <c r="G59" s="124">
        <v>118.05</v>
      </c>
      <c r="H59" s="124">
        <v>1153.1600000000001</v>
      </c>
      <c r="I59" s="124"/>
      <c r="J59" s="124">
        <v>2640</v>
      </c>
      <c r="K59" s="124">
        <v>139.03</v>
      </c>
      <c r="L59" s="124"/>
      <c r="M59" s="124">
        <v>655.22</v>
      </c>
      <c r="N59" s="124">
        <v>319.93</v>
      </c>
      <c r="O59" s="124">
        <v>685.04</v>
      </c>
      <c r="P59" s="124">
        <v>81</v>
      </c>
      <c r="Q59" s="124">
        <v>0</v>
      </c>
      <c r="R59" s="124">
        <v>76.430000000000007</v>
      </c>
      <c r="S59" s="124"/>
      <c r="T59" s="124">
        <v>43.27</v>
      </c>
      <c r="U59" s="124"/>
      <c r="V59" s="124">
        <v>0</v>
      </c>
      <c r="W59" s="124">
        <v>61.37</v>
      </c>
      <c r="X59" s="124">
        <v>235.5</v>
      </c>
      <c r="Y59" s="124">
        <v>344.14</v>
      </c>
      <c r="Z59" s="124">
        <v>0</v>
      </c>
      <c r="AA59" s="124"/>
      <c r="AB59" s="124"/>
      <c r="AC59" s="124"/>
      <c r="AD59" s="124"/>
      <c r="AE59" s="124">
        <v>104.79</v>
      </c>
      <c r="AF59" s="124">
        <v>62.64</v>
      </c>
      <c r="AG59" s="124">
        <v>140.13</v>
      </c>
      <c r="AH59" s="124">
        <v>402.93</v>
      </c>
      <c r="AI59" s="124"/>
      <c r="AJ59" s="124">
        <v>7632.0000000000018</v>
      </c>
      <c r="AK59" s="116"/>
    </row>
    <row r="60" spans="1:37" ht="14.4" x14ac:dyDescent="0.25">
      <c r="A60" s="116"/>
      <c r="B60" s="125">
        <v>519000</v>
      </c>
      <c r="C60" s="126" t="s">
        <v>11</v>
      </c>
      <c r="D60" s="127">
        <v>540.30999999999995</v>
      </c>
      <c r="E60" s="127">
        <v>178</v>
      </c>
      <c r="F60" s="127">
        <v>684.62</v>
      </c>
      <c r="G60" s="127">
        <v>372.61</v>
      </c>
      <c r="H60" s="127">
        <v>10582.68</v>
      </c>
      <c r="I60" s="127"/>
      <c r="J60" s="127">
        <v>4460</v>
      </c>
      <c r="K60" s="127">
        <v>1195.33</v>
      </c>
      <c r="L60" s="127"/>
      <c r="M60" s="127">
        <v>3994</v>
      </c>
      <c r="N60" s="127">
        <v>1844.67</v>
      </c>
      <c r="O60" s="127">
        <v>4354.8</v>
      </c>
      <c r="P60" s="127">
        <v>661</v>
      </c>
      <c r="Q60" s="127">
        <v>1012.95</v>
      </c>
      <c r="R60" s="127">
        <v>869.87</v>
      </c>
      <c r="S60" s="127"/>
      <c r="T60" s="127">
        <v>2324.5</v>
      </c>
      <c r="U60" s="127"/>
      <c r="V60" s="127">
        <v>303</v>
      </c>
      <c r="W60" s="127">
        <v>892.6</v>
      </c>
      <c r="X60" s="127">
        <v>2348.23</v>
      </c>
      <c r="Y60" s="127">
        <v>1363.86</v>
      </c>
      <c r="Z60" s="127">
        <v>13922.44</v>
      </c>
      <c r="AA60" s="127"/>
      <c r="AB60" s="127"/>
      <c r="AC60" s="127"/>
      <c r="AD60" s="127"/>
      <c r="AE60" s="127">
        <v>360.8</v>
      </c>
      <c r="AF60" s="127">
        <v>554.70000000000005</v>
      </c>
      <c r="AG60" s="127">
        <v>140.04</v>
      </c>
      <c r="AH60" s="127">
        <v>551.07000000000005</v>
      </c>
      <c r="AI60" s="127"/>
      <c r="AJ60" s="127">
        <v>53512.08</v>
      </c>
      <c r="AK60" s="116"/>
    </row>
    <row r="61" spans="1:37" ht="14.4" x14ac:dyDescent="0.25">
      <c r="A61" s="116"/>
      <c r="B61" s="122">
        <v>570000</v>
      </c>
      <c r="C61" s="135" t="s">
        <v>22</v>
      </c>
      <c r="D61" s="124">
        <v>6644.02</v>
      </c>
      <c r="E61" s="124">
        <v>216</v>
      </c>
      <c r="F61" s="124">
        <v>418.32</v>
      </c>
      <c r="G61" s="124">
        <v>1041.93</v>
      </c>
      <c r="H61" s="124">
        <v>5860.82</v>
      </c>
      <c r="I61" s="124"/>
      <c r="J61" s="124">
        <v>9066</v>
      </c>
      <c r="K61" s="124">
        <v>485.88</v>
      </c>
      <c r="L61" s="124"/>
      <c r="M61" s="124">
        <v>3758.26</v>
      </c>
      <c r="N61" s="124">
        <v>1308.71</v>
      </c>
      <c r="O61" s="124">
        <v>9480.4599999999991</v>
      </c>
      <c r="P61" s="124">
        <v>2541</v>
      </c>
      <c r="Q61" s="124">
        <v>11885.63</v>
      </c>
      <c r="R61" s="124">
        <v>2829.33</v>
      </c>
      <c r="S61" s="124"/>
      <c r="T61" s="124">
        <v>19516.669999999998</v>
      </c>
      <c r="U61" s="124"/>
      <c r="V61" s="124">
        <v>1455</v>
      </c>
      <c r="W61" s="124">
        <v>187.87</v>
      </c>
      <c r="X61" s="124">
        <v>2348.27</v>
      </c>
      <c r="Y61" s="124">
        <v>731.36</v>
      </c>
      <c r="Z61" s="124">
        <v>7593.08</v>
      </c>
      <c r="AA61" s="124"/>
      <c r="AB61" s="124"/>
      <c r="AC61" s="124"/>
      <c r="AD61" s="124"/>
      <c r="AE61" s="124">
        <v>1287.44</v>
      </c>
      <c r="AF61" s="124">
        <v>58.51</v>
      </c>
      <c r="AG61" s="124">
        <v>119.1</v>
      </c>
      <c r="AH61" s="124">
        <v>39.1</v>
      </c>
      <c r="AI61" s="124"/>
      <c r="AJ61" s="124">
        <v>88872.760000000009</v>
      </c>
      <c r="AK61" s="116"/>
    </row>
    <row r="62" spans="1:37" ht="14.4" x14ac:dyDescent="0.25">
      <c r="A62" s="116"/>
      <c r="B62" s="131"/>
      <c r="C62" s="132" t="s">
        <v>23</v>
      </c>
      <c r="D62" s="130">
        <v>36.109999999999673</v>
      </c>
      <c r="E62" s="130">
        <v>26</v>
      </c>
      <c r="F62" s="130">
        <v>54.630000000000109</v>
      </c>
      <c r="G62" s="130">
        <v>-9.999999999308784E-3</v>
      </c>
      <c r="H62" s="130">
        <v>1524.3099999999904</v>
      </c>
      <c r="I62" s="130">
        <v>0</v>
      </c>
      <c r="J62" s="130">
        <v>0</v>
      </c>
      <c r="K62" s="130">
        <v>9.4400000000005093</v>
      </c>
      <c r="L62" s="130">
        <v>0</v>
      </c>
      <c r="M62" s="130">
        <v>49.750000000003638</v>
      </c>
      <c r="N62" s="130">
        <v>298.73999999999796</v>
      </c>
      <c r="O62" s="130">
        <v>115.63999999999942</v>
      </c>
      <c r="P62" s="130">
        <v>1</v>
      </c>
      <c r="Q62" s="130">
        <v>669.67999999999756</v>
      </c>
      <c r="R62" s="130">
        <v>6.2299999999995634</v>
      </c>
      <c r="S62" s="130">
        <v>0</v>
      </c>
      <c r="T62" s="130">
        <v>327.15000000000146</v>
      </c>
      <c r="U62" s="130">
        <v>0</v>
      </c>
      <c r="V62" s="130">
        <v>0</v>
      </c>
      <c r="W62" s="130">
        <v>14.550000000000182</v>
      </c>
      <c r="X62" s="130">
        <v>25.489999999999782</v>
      </c>
      <c r="Y62" s="130">
        <v>0</v>
      </c>
      <c r="Z62" s="130">
        <v>2.4400000000023283</v>
      </c>
      <c r="AA62" s="130">
        <v>0</v>
      </c>
      <c r="AB62" s="130">
        <v>0</v>
      </c>
      <c r="AC62" s="130">
        <v>0</v>
      </c>
      <c r="AD62" s="130">
        <v>0</v>
      </c>
      <c r="AE62" s="130">
        <v>75.760000000000218</v>
      </c>
      <c r="AF62" s="130">
        <v>-9.999999999308784E-3</v>
      </c>
      <c r="AG62" s="130">
        <v>3.0599999999994907</v>
      </c>
      <c r="AH62" s="130">
        <v>5.8099999999999454</v>
      </c>
      <c r="AI62" s="130">
        <v>0</v>
      </c>
      <c r="AJ62" s="130">
        <v>3245.7699999999936</v>
      </c>
      <c r="AK62" s="116"/>
    </row>
    <row r="63" spans="1:37" ht="14.4" x14ac:dyDescent="0.25">
      <c r="A63" s="116"/>
      <c r="B63" s="131"/>
      <c r="C63" s="133" t="s">
        <v>24</v>
      </c>
      <c r="D63" s="130">
        <v>203.86</v>
      </c>
      <c r="E63" s="130">
        <v>0</v>
      </c>
      <c r="F63" s="130">
        <v>6.91</v>
      </c>
      <c r="G63" s="130">
        <v>1025.3</v>
      </c>
      <c r="H63" s="130">
        <v>1.87</v>
      </c>
      <c r="I63" s="130">
        <v>0</v>
      </c>
      <c r="J63" s="130">
        <v>849</v>
      </c>
      <c r="K63" s="130">
        <v>805.16</v>
      </c>
      <c r="L63" s="130">
        <v>0</v>
      </c>
      <c r="M63" s="130">
        <v>2831.57</v>
      </c>
      <c r="N63" s="130">
        <v>661.28</v>
      </c>
      <c r="O63" s="130">
        <v>2528.19</v>
      </c>
      <c r="P63" s="130">
        <v>0</v>
      </c>
      <c r="Q63" s="130">
        <v>0</v>
      </c>
      <c r="R63" s="130">
        <v>17.309999999999999</v>
      </c>
      <c r="S63" s="130">
        <v>0</v>
      </c>
      <c r="T63" s="130">
        <v>31.96</v>
      </c>
      <c r="U63" s="130">
        <v>0</v>
      </c>
      <c r="V63" s="130">
        <v>8</v>
      </c>
      <c r="W63" s="130">
        <v>0.01</v>
      </c>
      <c r="X63" s="130">
        <v>206.01</v>
      </c>
      <c r="Y63" s="130">
        <v>3.49</v>
      </c>
      <c r="Z63" s="130">
        <v>2355</v>
      </c>
      <c r="AA63" s="130">
        <v>0</v>
      </c>
      <c r="AB63" s="130">
        <v>0</v>
      </c>
      <c r="AC63" s="130">
        <v>0</v>
      </c>
      <c r="AD63" s="130">
        <v>0</v>
      </c>
      <c r="AE63" s="130">
        <v>1158.31</v>
      </c>
      <c r="AF63" s="130">
        <v>0</v>
      </c>
      <c r="AG63" s="130">
        <v>0</v>
      </c>
      <c r="AH63" s="130">
        <v>0</v>
      </c>
      <c r="AI63" s="130">
        <v>0</v>
      </c>
      <c r="AJ63" s="130">
        <v>12693.229999999998</v>
      </c>
      <c r="AK63" s="116"/>
    </row>
    <row r="64" spans="1:37" ht="14.4" x14ac:dyDescent="0.25">
      <c r="A64" s="116"/>
      <c r="B64" s="131"/>
      <c r="C64" s="134" t="s">
        <v>25</v>
      </c>
      <c r="D64" s="130">
        <v>6644.0099999999984</v>
      </c>
      <c r="E64" s="130">
        <v>216</v>
      </c>
      <c r="F64" s="130">
        <v>418.31999999999971</v>
      </c>
      <c r="G64" s="130">
        <v>1041.9399999999987</v>
      </c>
      <c r="H64" s="130">
        <v>5860.8300000000017</v>
      </c>
      <c r="I64" s="130">
        <v>0</v>
      </c>
      <c r="J64" s="130">
        <v>9066</v>
      </c>
      <c r="K64" s="130">
        <v>485.88000000000102</v>
      </c>
      <c r="L64" s="130">
        <v>0</v>
      </c>
      <c r="M64" s="130">
        <v>3758.2599999999984</v>
      </c>
      <c r="N64" s="130">
        <v>1308.7000000000044</v>
      </c>
      <c r="O64" s="130">
        <v>9480.4599999999991</v>
      </c>
      <c r="P64" s="130">
        <v>2542</v>
      </c>
      <c r="Q64" s="130">
        <v>11885.640000000003</v>
      </c>
      <c r="R64" s="130">
        <v>2829.3399999999983</v>
      </c>
      <c r="S64" s="130">
        <v>0</v>
      </c>
      <c r="T64" s="130">
        <v>19516.670000000006</v>
      </c>
      <c r="U64" s="130">
        <v>0</v>
      </c>
      <c r="V64" s="130">
        <v>1455</v>
      </c>
      <c r="W64" s="130">
        <v>187.86999999999989</v>
      </c>
      <c r="X64" s="130">
        <v>2348.2600000000002</v>
      </c>
      <c r="Y64" s="130">
        <v>731.36000000000058</v>
      </c>
      <c r="Z64" s="130">
        <v>7593.0799999999981</v>
      </c>
      <c r="AA64" s="130">
        <v>0</v>
      </c>
      <c r="AB64" s="130">
        <v>0</v>
      </c>
      <c r="AC64" s="130">
        <v>0</v>
      </c>
      <c r="AD64" s="130">
        <v>0</v>
      </c>
      <c r="AE64" s="130">
        <v>1287.4399999999996</v>
      </c>
      <c r="AF64" s="130">
        <v>58.499999999999091</v>
      </c>
      <c r="AG64" s="130">
        <v>-153.98000000000002</v>
      </c>
      <c r="AH64" s="130">
        <v>39.090000000000146</v>
      </c>
      <c r="AI64" s="130">
        <v>0</v>
      </c>
      <c r="AJ64" s="130">
        <v>88600.670000000013</v>
      </c>
      <c r="AK64" s="116"/>
    </row>
    <row r="65" spans="1:37" ht="14.4" x14ac:dyDescent="0.25">
      <c r="A65" s="116"/>
      <c r="B65" s="122">
        <v>590000</v>
      </c>
      <c r="C65" s="123" t="s">
        <v>26</v>
      </c>
      <c r="D65" s="124">
        <v>11366.1</v>
      </c>
      <c r="E65" s="124">
        <v>387</v>
      </c>
      <c r="F65" s="124">
        <v>695</v>
      </c>
      <c r="G65" s="124">
        <v>6770.06</v>
      </c>
      <c r="H65" s="124">
        <v>9832.06</v>
      </c>
      <c r="I65" s="124"/>
      <c r="J65" s="124">
        <v>14374</v>
      </c>
      <c r="K65" s="124">
        <v>962.13</v>
      </c>
      <c r="L65" s="124"/>
      <c r="M65" s="124">
        <v>6954.42</v>
      </c>
      <c r="N65" s="124">
        <v>16396.28</v>
      </c>
      <c r="O65" s="124">
        <v>32633.33</v>
      </c>
      <c r="P65" s="124">
        <v>4215</v>
      </c>
      <c r="Q65" s="124">
        <v>22049.18</v>
      </c>
      <c r="R65" s="124">
        <v>5048.38</v>
      </c>
      <c r="S65" s="124"/>
      <c r="T65" s="124">
        <v>55872.91</v>
      </c>
      <c r="U65" s="124"/>
      <c r="V65" s="124">
        <v>2476</v>
      </c>
      <c r="W65" s="124">
        <v>195.65</v>
      </c>
      <c r="X65" s="124">
        <v>3086.97</v>
      </c>
      <c r="Y65" s="124">
        <v>1341.06</v>
      </c>
      <c r="Z65" s="124">
        <v>14633.68</v>
      </c>
      <c r="AA65" s="124"/>
      <c r="AB65" s="124"/>
      <c r="AC65" s="124"/>
      <c r="AD65" s="124"/>
      <c r="AE65" s="124">
        <v>2040.52</v>
      </c>
      <c r="AF65" s="124">
        <v>-319.95</v>
      </c>
      <c r="AG65" s="124">
        <v>-308.52999999999997</v>
      </c>
      <c r="AH65" s="124">
        <v>-381.93</v>
      </c>
      <c r="AI65" s="124"/>
      <c r="AJ65" s="124">
        <v>210319.31999999998</v>
      </c>
      <c r="AK65" s="116"/>
    </row>
    <row r="66" spans="1:37" x14ac:dyDescent="0.25">
      <c r="A66" s="116"/>
      <c r="B66" s="281" t="s">
        <v>224</v>
      </c>
      <c r="C66" s="137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</row>
    <row r="68" spans="1:37" x14ac:dyDescent="0.25">
      <c r="B68" s="136"/>
      <c r="C68" s="139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B68" s="138"/>
      <c r="AC68" s="140"/>
      <c r="AD68" s="140"/>
      <c r="AE68" s="140"/>
      <c r="AF68" s="140"/>
      <c r="AG68" s="140"/>
      <c r="AH68" s="142"/>
      <c r="AI68" s="140"/>
      <c r="AJ68" s="140"/>
    </row>
    <row r="71" spans="1:37" x14ac:dyDescent="0.25">
      <c r="D71" s="141"/>
      <c r="AC71" s="142"/>
      <c r="AD71" s="142"/>
      <c r="AE71" s="142"/>
      <c r="AF71" s="142"/>
      <c r="AG71" s="142"/>
      <c r="AH71" s="142"/>
      <c r="AI71" s="142"/>
      <c r="AJ71" s="142"/>
    </row>
  </sheetData>
  <mergeCells count="3">
    <mergeCell ref="AJ8:AJ9"/>
    <mergeCell ref="B8:B9"/>
    <mergeCell ref="B6:C6"/>
  </mergeCells>
  <dataValidations count="1">
    <dataValidation type="decimal" allowBlank="1" showInputMessage="1" showErrorMessage="1" errorTitle="Error" error="Debe ingresar una cifra válida en millones de pesos." sqref="E31:AI35 D10:D65 E62:AI64" xr:uid="{00000000-0002-0000-0500-000000000000}">
      <formula1>$D$93</formula1>
      <formula2>$D$94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119" scale="7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2:CZ87"/>
  <sheetViews>
    <sheetView showGridLines="0" topLeftCell="AX4" zoomScale="85" zoomScaleNormal="85" workbookViewId="0">
      <selection activeCell="BJ35" sqref="BJ35"/>
    </sheetView>
  </sheetViews>
  <sheetFormatPr baseColWidth="10" defaultColWidth="0" defaultRowHeight="14.4" customHeight="1" x14ac:dyDescent="0.3"/>
  <cols>
    <col min="1" max="1" width="3.88671875" style="173" customWidth="1"/>
    <col min="2" max="2" width="17.33203125" style="173" customWidth="1"/>
    <col min="3" max="3" width="66.33203125" style="173" customWidth="1"/>
    <col min="4" max="4" width="11.5546875" style="173" customWidth="1"/>
    <col min="5" max="6" width="12.33203125" style="173" customWidth="1"/>
    <col min="7" max="7" width="11.5546875" style="173" customWidth="1"/>
    <col min="8" max="8" width="4.109375" style="173" bestFit="1" customWidth="1"/>
    <col min="9" max="9" width="29.33203125" style="173" bestFit="1" customWidth="1"/>
    <col min="10" max="11" width="11.5546875" style="173" customWidth="1"/>
    <col min="12" max="12" width="14.5546875" style="173" bestFit="1" customWidth="1"/>
    <col min="13" max="14" width="11.5546875" style="173" customWidth="1"/>
    <col min="15" max="15" width="20.109375" style="173" bestFit="1" customWidth="1"/>
    <col min="16" max="16" width="11.5546875" style="173" customWidth="1"/>
    <col min="17" max="17" width="22" style="173" bestFit="1" customWidth="1"/>
    <col min="18" max="18" width="22.6640625" style="173" customWidth="1"/>
    <col min="19" max="19" width="11.6640625" style="173" customWidth="1"/>
    <col min="20" max="20" width="4.109375" style="173" bestFit="1" customWidth="1"/>
    <col min="21" max="21" width="30.33203125" style="173" customWidth="1"/>
    <col min="22" max="22" width="10.6640625" style="173" customWidth="1"/>
    <col min="23" max="30" width="9.5546875" style="173" bestFit="1" customWidth="1"/>
    <col min="31" max="31" width="10.6640625" style="173" customWidth="1"/>
    <col min="32" max="32" width="11.5546875" style="173" customWidth="1"/>
    <col min="33" max="33" width="4.109375" style="173" bestFit="1" customWidth="1"/>
    <col min="34" max="34" width="29.33203125" style="173" bestFit="1" customWidth="1"/>
    <col min="35" max="37" width="10.5546875" style="173" bestFit="1" customWidth="1"/>
    <col min="38" max="38" width="11.6640625" style="173" customWidth="1"/>
    <col min="39" max="39" width="14.44140625" style="173" customWidth="1"/>
    <col min="40" max="40" width="8.44140625" style="173" customWidth="1"/>
    <col min="41" max="41" width="11.5546875" style="173" customWidth="1"/>
    <col min="42" max="42" width="4.109375" style="173" bestFit="1" customWidth="1"/>
    <col min="43" max="43" width="29.33203125" style="173" bestFit="1" customWidth="1"/>
    <col min="44" max="44" width="10.5546875" style="173" bestFit="1" customWidth="1"/>
    <col min="45" max="45" width="10.44140625" style="173" customWidth="1"/>
    <col min="46" max="46" width="10.5546875" style="173" bestFit="1" customWidth="1"/>
    <col min="47" max="47" width="11.6640625" style="173" customWidth="1"/>
    <col min="48" max="48" width="14.109375" style="173" bestFit="1" customWidth="1"/>
    <col min="49" max="50" width="9.33203125" style="173" customWidth="1"/>
    <col min="51" max="51" width="4.109375" style="173" bestFit="1" customWidth="1"/>
    <col min="52" max="52" width="30.6640625" style="173" customWidth="1"/>
    <col min="53" max="54" width="9.33203125" style="173" customWidth="1"/>
    <col min="55" max="55" width="13" style="173" bestFit="1" customWidth="1"/>
    <col min="56" max="56" width="11.6640625" style="173" bestFit="1" customWidth="1"/>
    <col min="57" max="57" width="14.109375" style="173" bestFit="1" customWidth="1"/>
    <col min="58" max="58" width="9.33203125" style="173" customWidth="1"/>
    <col min="59" max="59" width="11.5546875" style="173" customWidth="1"/>
    <col min="60" max="60" width="4.109375" style="173" bestFit="1" customWidth="1"/>
    <col min="61" max="61" width="29.33203125" style="173" bestFit="1" customWidth="1"/>
    <col min="62" max="64" width="12.33203125" style="173" bestFit="1" customWidth="1"/>
    <col min="65" max="65" width="11.6640625" style="173" customWidth="1"/>
    <col min="66" max="66" width="14.109375" style="173" bestFit="1" customWidth="1"/>
    <col min="67" max="67" width="10.33203125" style="173" customWidth="1"/>
    <col min="68" max="68" width="11.5546875" style="173" customWidth="1"/>
    <col min="69" max="104" width="0" style="173" hidden="1" customWidth="1"/>
    <col min="105" max="16384" width="11.5546875" style="173" hidden="1"/>
  </cols>
  <sheetData>
    <row r="2" spans="2:67" ht="14.4" customHeight="1" x14ac:dyDescent="0.3">
      <c r="C2" s="174" t="s">
        <v>2</v>
      </c>
    </row>
    <row r="3" spans="2:67" ht="15.6" x14ac:dyDescent="0.3">
      <c r="C3" s="174" t="s">
        <v>1</v>
      </c>
      <c r="D3" s="175"/>
      <c r="E3" s="175"/>
      <c r="F3" s="175"/>
    </row>
    <row r="4" spans="2:67" ht="16.2" thickBot="1" x14ac:dyDescent="0.35">
      <c r="B4" s="176"/>
      <c r="C4" s="177" t="s">
        <v>3</v>
      </c>
      <c r="D4" s="178"/>
      <c r="E4" s="178"/>
      <c r="F4" s="178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  <c r="BG4" s="176"/>
      <c r="BH4" s="176"/>
      <c r="BI4" s="176"/>
      <c r="BJ4" s="176"/>
      <c r="BK4" s="176"/>
      <c r="BL4" s="176"/>
      <c r="BM4" s="176"/>
      <c r="BN4" s="176"/>
      <c r="BO4" s="176"/>
    </row>
    <row r="5" spans="2:67" ht="15" thickTop="1" x14ac:dyDescent="0.3">
      <c r="B5" s="179"/>
      <c r="C5" s="179"/>
      <c r="D5" s="175"/>
      <c r="E5" s="175"/>
      <c r="F5" s="175"/>
      <c r="S5" s="180"/>
    </row>
    <row r="6" spans="2:67" ht="14.4" customHeight="1" x14ac:dyDescent="0.3">
      <c r="B6" s="179"/>
      <c r="C6" s="181" t="s">
        <v>52</v>
      </c>
      <c r="D6" s="175"/>
      <c r="E6" s="175"/>
      <c r="F6" s="175"/>
      <c r="H6" s="316" t="s">
        <v>232</v>
      </c>
      <c r="I6" s="332"/>
      <c r="J6" s="332"/>
      <c r="K6" s="332"/>
      <c r="L6" s="332"/>
      <c r="M6" s="332"/>
      <c r="N6" s="332"/>
      <c r="O6" s="332"/>
      <c r="P6" s="332"/>
      <c r="Q6" s="332"/>
      <c r="R6" s="333"/>
      <c r="S6" s="180"/>
      <c r="T6" s="316" t="s">
        <v>233</v>
      </c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3"/>
      <c r="AG6" s="331" t="s">
        <v>107</v>
      </c>
      <c r="AH6" s="332"/>
      <c r="AI6" s="332"/>
      <c r="AJ6" s="332"/>
      <c r="AK6" s="332"/>
      <c r="AL6" s="332"/>
      <c r="AM6" s="332"/>
      <c r="AN6" s="333"/>
      <c r="AP6" s="331" t="s">
        <v>105</v>
      </c>
      <c r="AQ6" s="332"/>
      <c r="AR6" s="332"/>
      <c r="AS6" s="332"/>
      <c r="AT6" s="332"/>
      <c r="AU6" s="332"/>
      <c r="AV6" s="332"/>
      <c r="AW6" s="333"/>
      <c r="AX6" s="182"/>
      <c r="AY6" s="331" t="s">
        <v>152</v>
      </c>
      <c r="AZ6" s="332"/>
      <c r="BA6" s="332"/>
      <c r="BB6" s="332"/>
      <c r="BC6" s="332"/>
      <c r="BD6" s="332"/>
      <c r="BE6" s="332"/>
      <c r="BF6" s="333"/>
      <c r="BH6" s="327" t="s">
        <v>106</v>
      </c>
      <c r="BI6" s="328"/>
      <c r="BJ6" s="328"/>
      <c r="BK6" s="328"/>
      <c r="BL6" s="328"/>
      <c r="BM6" s="328"/>
      <c r="BN6" s="328"/>
      <c r="BO6" s="329"/>
    </row>
    <row r="7" spans="2:67" ht="14.4" customHeight="1" x14ac:dyDescent="0.3">
      <c r="S7" s="180"/>
      <c r="AX7" s="182"/>
    </row>
    <row r="8" spans="2:67" x14ac:dyDescent="0.3">
      <c r="C8" s="183" t="s">
        <v>29</v>
      </c>
      <c r="D8" s="185">
        <v>42855</v>
      </c>
      <c r="E8" s="185">
        <v>43220</v>
      </c>
      <c r="F8" s="95" t="s">
        <v>241</v>
      </c>
      <c r="H8" s="334" t="s">
        <v>39</v>
      </c>
      <c r="I8" s="335"/>
      <c r="J8" s="186" t="s">
        <v>99</v>
      </c>
      <c r="K8" s="186" t="s">
        <v>46</v>
      </c>
      <c r="L8" s="186" t="s">
        <v>44</v>
      </c>
      <c r="M8" s="186" t="s">
        <v>47</v>
      </c>
      <c r="N8" s="186" t="s">
        <v>50</v>
      </c>
      <c r="O8" s="186" t="s">
        <v>100</v>
      </c>
      <c r="P8" s="186" t="s">
        <v>48</v>
      </c>
      <c r="Q8" s="186" t="s">
        <v>101</v>
      </c>
      <c r="R8" s="186" t="s">
        <v>38</v>
      </c>
      <c r="S8" s="180"/>
      <c r="T8" s="330" t="s">
        <v>39</v>
      </c>
      <c r="U8" s="330"/>
      <c r="V8" s="187" t="s">
        <v>134</v>
      </c>
      <c r="W8" s="187" t="s">
        <v>135</v>
      </c>
      <c r="X8" s="187" t="s">
        <v>136</v>
      </c>
      <c r="Y8" s="187" t="s">
        <v>137</v>
      </c>
      <c r="Z8" s="187" t="s">
        <v>138</v>
      </c>
      <c r="AA8" s="187" t="s">
        <v>139</v>
      </c>
      <c r="AB8" s="187" t="s">
        <v>140</v>
      </c>
      <c r="AC8" s="187" t="s">
        <v>141</v>
      </c>
      <c r="AD8" s="187" t="s">
        <v>142</v>
      </c>
      <c r="AE8" s="188" t="s">
        <v>38</v>
      </c>
      <c r="AG8" s="330" t="s">
        <v>39</v>
      </c>
      <c r="AH8" s="330"/>
      <c r="AI8" s="264">
        <v>42855</v>
      </c>
      <c r="AJ8" s="264">
        <v>43189</v>
      </c>
      <c r="AK8" s="189">
        <v>43220</v>
      </c>
      <c r="AL8" s="189" t="s">
        <v>40</v>
      </c>
      <c r="AM8" s="189" t="s">
        <v>41</v>
      </c>
      <c r="AN8" s="189" t="s">
        <v>42</v>
      </c>
      <c r="AP8" s="330" t="s">
        <v>39</v>
      </c>
      <c r="AQ8" s="330"/>
      <c r="AR8" s="189">
        <v>42855</v>
      </c>
      <c r="AS8" s="189">
        <v>43189</v>
      </c>
      <c r="AT8" s="189">
        <v>43220</v>
      </c>
      <c r="AU8" s="189" t="s">
        <v>40</v>
      </c>
      <c r="AV8" s="189" t="s">
        <v>41</v>
      </c>
      <c r="AW8" s="189" t="s">
        <v>42</v>
      </c>
      <c r="AX8" s="182"/>
      <c r="AY8" s="330" t="s">
        <v>39</v>
      </c>
      <c r="AZ8" s="330"/>
      <c r="BA8" s="189">
        <v>42855</v>
      </c>
      <c r="BB8" s="189">
        <v>43189</v>
      </c>
      <c r="BC8" s="189">
        <v>43220</v>
      </c>
      <c r="BD8" s="189" t="s">
        <v>40</v>
      </c>
      <c r="BE8" s="189" t="s">
        <v>41</v>
      </c>
      <c r="BF8" s="189" t="s">
        <v>42</v>
      </c>
      <c r="BH8" s="330" t="s">
        <v>39</v>
      </c>
      <c r="BI8" s="330"/>
      <c r="BJ8" s="189">
        <v>42855</v>
      </c>
      <c r="BK8" s="189">
        <v>43189</v>
      </c>
      <c r="BL8" s="189">
        <v>43220</v>
      </c>
      <c r="BM8" s="189" t="s">
        <v>40</v>
      </c>
      <c r="BN8" s="189" t="s">
        <v>41</v>
      </c>
      <c r="BO8" s="189" t="s">
        <v>42</v>
      </c>
    </row>
    <row r="9" spans="2:67" x14ac:dyDescent="0.3">
      <c r="C9" s="190" t="s">
        <v>36</v>
      </c>
      <c r="D9" s="191">
        <v>226415.37999999998</v>
      </c>
      <c r="E9" s="191">
        <v>258854.66999999998</v>
      </c>
      <c r="F9" s="288">
        <v>0.14327335007012332</v>
      </c>
      <c r="G9" s="313"/>
      <c r="H9" s="192">
        <v>1</v>
      </c>
      <c r="I9" s="193" t="s">
        <v>58</v>
      </c>
      <c r="J9" s="194">
        <v>3119.35</v>
      </c>
      <c r="K9" s="194">
        <v>4420.03</v>
      </c>
      <c r="L9" s="194">
        <v>6281.84</v>
      </c>
      <c r="M9" s="194">
        <v>4958.91</v>
      </c>
      <c r="N9" s="194">
        <v>0</v>
      </c>
      <c r="O9" s="194">
        <v>615.85</v>
      </c>
      <c r="P9" s="194">
        <v>85759.19</v>
      </c>
      <c r="Q9" s="194">
        <v>74.040000000000006</v>
      </c>
      <c r="R9" s="194">
        <v>105229.20999999999</v>
      </c>
      <c r="S9" s="276"/>
      <c r="T9" s="192">
        <v>1</v>
      </c>
      <c r="U9" s="193" t="s">
        <v>66</v>
      </c>
      <c r="V9" s="194">
        <v>34.79</v>
      </c>
      <c r="W9" s="194">
        <v>0</v>
      </c>
      <c r="X9" s="194">
        <v>0</v>
      </c>
      <c r="Y9" s="194">
        <v>0</v>
      </c>
      <c r="Z9" s="194">
        <v>0</v>
      </c>
      <c r="AA9" s="194">
        <v>3326.84</v>
      </c>
      <c r="AB9" s="194">
        <v>0</v>
      </c>
      <c r="AC9" s="194">
        <v>0</v>
      </c>
      <c r="AD9" s="194">
        <v>1763.96</v>
      </c>
      <c r="AE9" s="194">
        <v>5125.59</v>
      </c>
      <c r="AG9" s="195">
        <v>1</v>
      </c>
      <c r="AH9" s="193" t="s">
        <v>58</v>
      </c>
      <c r="AI9" s="194">
        <v>73276.184562260023</v>
      </c>
      <c r="AJ9" s="194">
        <v>63820.552572080007</v>
      </c>
      <c r="AK9" s="194">
        <v>85759.19</v>
      </c>
      <c r="AL9" s="196">
        <v>0.17035555975398298</v>
      </c>
      <c r="AM9" s="196">
        <v>0.34375505293756481</v>
      </c>
      <c r="AN9" s="197">
        <v>0.33130246404285468</v>
      </c>
      <c r="AP9" s="195">
        <v>1</v>
      </c>
      <c r="AQ9" s="193" t="s">
        <v>73</v>
      </c>
      <c r="AR9" s="194">
        <v>52306.997419989988</v>
      </c>
      <c r="AS9" s="194">
        <v>39981.623084589999</v>
      </c>
      <c r="AT9" s="194">
        <v>50868.84</v>
      </c>
      <c r="AU9" s="196">
        <v>-2.749455122500255E-2</v>
      </c>
      <c r="AV9" s="196">
        <v>0.27230552627580118</v>
      </c>
      <c r="AW9" s="197">
        <v>0.20173210412612039</v>
      </c>
      <c r="AY9" s="195">
        <v>1</v>
      </c>
      <c r="AZ9" s="193" t="s">
        <v>66</v>
      </c>
      <c r="BA9" s="194">
        <v>7344.8789157700003</v>
      </c>
      <c r="BB9" s="283">
        <v>3805.7496845000005</v>
      </c>
      <c r="BC9" s="194">
        <v>5125.59</v>
      </c>
      <c r="BD9" s="196">
        <v>-0.30215459522484733</v>
      </c>
      <c r="BE9" s="196">
        <v>0.34680166193678619</v>
      </c>
      <c r="BF9" s="197">
        <v>0.37283091936431823</v>
      </c>
      <c r="BH9" s="192">
        <v>1</v>
      </c>
      <c r="BI9" s="193" t="s">
        <v>58</v>
      </c>
      <c r="BJ9" s="194">
        <v>91776.653767790005</v>
      </c>
      <c r="BK9" s="194">
        <v>78453.552315960027</v>
      </c>
      <c r="BL9" s="194">
        <v>105229.20999999999</v>
      </c>
      <c r="BM9" s="196">
        <v>0.14657928438148504</v>
      </c>
      <c r="BN9" s="196">
        <v>0.34129312049765415</v>
      </c>
      <c r="BO9" s="197">
        <v>0.20052719439196515</v>
      </c>
    </row>
    <row r="10" spans="2:67" x14ac:dyDescent="0.3">
      <c r="C10" s="190" t="s">
        <v>32</v>
      </c>
      <c r="D10" s="191">
        <v>85016.25</v>
      </c>
      <c r="E10" s="191">
        <v>87118.78</v>
      </c>
      <c r="F10" s="288">
        <v>2.4730919088997716E-2</v>
      </c>
      <c r="G10" s="313"/>
      <c r="H10" s="192">
        <v>2</v>
      </c>
      <c r="I10" s="193" t="s">
        <v>57</v>
      </c>
      <c r="J10" s="194">
        <v>238</v>
      </c>
      <c r="K10" s="194">
        <v>12595</v>
      </c>
      <c r="L10" s="194">
        <v>12445</v>
      </c>
      <c r="M10" s="194">
        <v>1493</v>
      </c>
      <c r="N10" s="194">
        <v>2833</v>
      </c>
      <c r="O10" s="194">
        <v>110</v>
      </c>
      <c r="P10" s="194">
        <v>37334</v>
      </c>
      <c r="Q10" s="194">
        <v>0</v>
      </c>
      <c r="R10" s="194">
        <v>67048</v>
      </c>
      <c r="S10" s="276"/>
      <c r="T10" s="192">
        <v>2</v>
      </c>
      <c r="U10" s="193" t="s">
        <v>78</v>
      </c>
      <c r="V10" s="194">
        <v>0</v>
      </c>
      <c r="W10" s="194">
        <v>0</v>
      </c>
      <c r="X10" s="194">
        <v>0</v>
      </c>
      <c r="Y10" s="194">
        <v>0</v>
      </c>
      <c r="Z10" s="194">
        <v>0</v>
      </c>
      <c r="AA10" s="194">
        <v>0</v>
      </c>
      <c r="AB10" s="194">
        <v>0</v>
      </c>
      <c r="AC10" s="194">
        <v>5033.66</v>
      </c>
      <c r="AD10" s="194">
        <v>0</v>
      </c>
      <c r="AE10" s="194">
        <v>5033.66</v>
      </c>
      <c r="AG10" s="195">
        <v>2</v>
      </c>
      <c r="AH10" s="193" t="s">
        <v>57</v>
      </c>
      <c r="AI10" s="194">
        <v>29964.702604079994</v>
      </c>
      <c r="AJ10" s="194">
        <v>27643.927290389998</v>
      </c>
      <c r="AK10" s="194">
        <v>37334</v>
      </c>
      <c r="AL10" s="196">
        <v>0.24593260588264942</v>
      </c>
      <c r="AM10" s="196">
        <v>0.35053169572539766</v>
      </c>
      <c r="AN10" s="197">
        <v>0.1442276471195208</v>
      </c>
      <c r="AP10" s="195">
        <v>2</v>
      </c>
      <c r="AQ10" s="193" t="s">
        <v>78</v>
      </c>
      <c r="AR10" s="194">
        <v>38720.886332260023</v>
      </c>
      <c r="AS10" s="194">
        <v>25880.985791830008</v>
      </c>
      <c r="AT10" s="194">
        <v>35175.630000000005</v>
      </c>
      <c r="AU10" s="196">
        <v>-9.1559276351231511E-2</v>
      </c>
      <c r="AV10" s="196">
        <v>0.35913022335896061</v>
      </c>
      <c r="AW10" s="197">
        <v>0.13949706448705898</v>
      </c>
      <c r="AY10" s="195">
        <v>2</v>
      </c>
      <c r="AZ10" s="193" t="s">
        <v>78</v>
      </c>
      <c r="BA10" s="194">
        <v>6799.2608956299991</v>
      </c>
      <c r="BB10" s="283">
        <v>4150.1935972299998</v>
      </c>
      <c r="BC10" s="194">
        <v>5033.66</v>
      </c>
      <c r="BD10" s="196">
        <v>-0.25967541512707371</v>
      </c>
      <c r="BE10" s="196">
        <v>0.2128735400101962</v>
      </c>
      <c r="BF10" s="197">
        <v>0.3661440118244717</v>
      </c>
      <c r="BH10" s="192">
        <v>2</v>
      </c>
      <c r="BI10" s="193" t="s">
        <v>57</v>
      </c>
      <c r="BJ10" s="194">
        <v>57471.875988539905</v>
      </c>
      <c r="BK10" s="194">
        <v>50534.087304529974</v>
      </c>
      <c r="BL10" s="194">
        <v>67048</v>
      </c>
      <c r="BM10" s="196">
        <v>0.16662278456630863</v>
      </c>
      <c r="BN10" s="196">
        <v>0.32678759182793615</v>
      </c>
      <c r="BO10" s="197">
        <v>0.12776820551624857</v>
      </c>
    </row>
    <row r="11" spans="2:67" x14ac:dyDescent="0.3">
      <c r="C11" s="190" t="s">
        <v>30</v>
      </c>
      <c r="D11" s="191">
        <v>46843.359999999993</v>
      </c>
      <c r="E11" s="191">
        <v>43686.239999999998</v>
      </c>
      <c r="F11" s="288">
        <v>-6.7397385670028731E-2</v>
      </c>
      <c r="G11" s="313"/>
      <c r="H11" s="192">
        <v>3</v>
      </c>
      <c r="I11" s="193" t="s">
        <v>73</v>
      </c>
      <c r="J11" s="194">
        <v>34.65</v>
      </c>
      <c r="K11" s="194">
        <v>0.06</v>
      </c>
      <c r="L11" s="194">
        <v>15553.76</v>
      </c>
      <c r="M11" s="194">
        <v>18.75</v>
      </c>
      <c r="N11" s="194">
        <v>0</v>
      </c>
      <c r="O11" s="194">
        <v>35243.879999999997</v>
      </c>
      <c r="P11" s="194">
        <v>9060.44</v>
      </c>
      <c r="Q11" s="194">
        <v>17.739999999999998</v>
      </c>
      <c r="R11" s="194">
        <v>59929.279999999999</v>
      </c>
      <c r="S11" s="276"/>
      <c r="T11" s="192">
        <v>3</v>
      </c>
      <c r="U11" s="193" t="s">
        <v>81</v>
      </c>
      <c r="V11" s="194">
        <v>0</v>
      </c>
      <c r="W11" s="194">
        <v>0</v>
      </c>
      <c r="X11" s="194">
        <v>0</v>
      </c>
      <c r="Y11" s="194">
        <v>0</v>
      </c>
      <c r="Z11" s="194">
        <v>0</v>
      </c>
      <c r="AA11" s="194">
        <v>0</v>
      </c>
      <c r="AB11" s="194">
        <v>0</v>
      </c>
      <c r="AC11" s="194">
        <v>1347.03</v>
      </c>
      <c r="AD11" s="194">
        <v>217</v>
      </c>
      <c r="AE11" s="194">
        <v>1564.03</v>
      </c>
      <c r="AG11" s="195">
        <v>3</v>
      </c>
      <c r="AH11" s="193" t="s">
        <v>62</v>
      </c>
      <c r="AI11" s="194">
        <v>31877.176634030002</v>
      </c>
      <c r="AJ11" s="194">
        <v>25983.712437170001</v>
      </c>
      <c r="AK11" s="194">
        <v>34815.620000000003</v>
      </c>
      <c r="AL11" s="196">
        <v>9.2180163874146626E-2</v>
      </c>
      <c r="AM11" s="196">
        <v>0.33990168203200466</v>
      </c>
      <c r="AN11" s="197">
        <v>0.13449871311960496</v>
      </c>
      <c r="AP11" s="195">
        <v>3</v>
      </c>
      <c r="AQ11" s="193" t="s">
        <v>57</v>
      </c>
      <c r="AR11" s="194">
        <v>27507.173384459911</v>
      </c>
      <c r="AS11" s="194">
        <v>22890.160014139976</v>
      </c>
      <c r="AT11" s="194">
        <v>29714</v>
      </c>
      <c r="AU11" s="196">
        <v>8.0227313242836829E-2</v>
      </c>
      <c r="AV11" s="196">
        <v>0.29811237587001238</v>
      </c>
      <c r="AW11" s="197">
        <v>0.11783771247788513</v>
      </c>
      <c r="AY11" s="195">
        <v>3</v>
      </c>
      <c r="AZ11" s="193" t="s">
        <v>81</v>
      </c>
      <c r="BA11" s="194">
        <v>1201.8576698400002</v>
      </c>
      <c r="BB11" s="283">
        <v>989.06480461000001</v>
      </c>
      <c r="BC11" s="194">
        <v>1564.03</v>
      </c>
      <c r="BD11" s="196">
        <v>0.30134377742766727</v>
      </c>
      <c r="BE11" s="196">
        <v>0.58132206576364376</v>
      </c>
      <c r="BF11" s="197">
        <v>0.1137661699069521</v>
      </c>
      <c r="BH11" s="192">
        <v>3</v>
      </c>
      <c r="BI11" s="193" t="s">
        <v>73</v>
      </c>
      <c r="BJ11" s="194">
        <v>60229.716256909989</v>
      </c>
      <c r="BK11" s="194">
        <v>46472.260283149997</v>
      </c>
      <c r="BL11" s="194">
        <v>59929.279999999999</v>
      </c>
      <c r="BM11" s="196">
        <v>-4.9881732072002416E-3</v>
      </c>
      <c r="BN11" s="196">
        <v>0.28957101795475348</v>
      </c>
      <c r="BO11" s="197">
        <v>0.11420260952572493</v>
      </c>
    </row>
    <row r="12" spans="2:67" x14ac:dyDescent="0.3">
      <c r="C12" s="190" t="s">
        <v>35</v>
      </c>
      <c r="D12" s="191">
        <v>36979.06</v>
      </c>
      <c r="E12" s="191">
        <v>41047.629999999997</v>
      </c>
      <c r="F12" s="288">
        <v>0.11002361877235378</v>
      </c>
      <c r="G12" s="313"/>
      <c r="H12" s="195">
        <v>4</v>
      </c>
      <c r="I12" s="193" t="s">
        <v>62</v>
      </c>
      <c r="J12" s="194">
        <v>174.62</v>
      </c>
      <c r="K12" s="194">
        <v>9820.0300000000007</v>
      </c>
      <c r="L12" s="194">
        <v>5805.05</v>
      </c>
      <c r="M12" s="194">
        <v>2386.3000000000002</v>
      </c>
      <c r="N12" s="194">
        <v>0</v>
      </c>
      <c r="O12" s="194">
        <v>289.94</v>
      </c>
      <c r="P12" s="194">
        <v>34815.620000000003</v>
      </c>
      <c r="Q12" s="194">
        <v>0</v>
      </c>
      <c r="R12" s="194">
        <v>53291.56</v>
      </c>
      <c r="S12" s="276"/>
      <c r="T12" s="195">
        <v>4</v>
      </c>
      <c r="U12" s="193" t="s">
        <v>216</v>
      </c>
      <c r="V12" s="194">
        <v>396.72</v>
      </c>
      <c r="W12" s="194">
        <v>0</v>
      </c>
      <c r="X12" s="194">
        <v>0</v>
      </c>
      <c r="Y12" s="194">
        <v>0</v>
      </c>
      <c r="Z12" s="194">
        <v>0</v>
      </c>
      <c r="AA12" s="194">
        <v>0</v>
      </c>
      <c r="AB12" s="194">
        <v>0</v>
      </c>
      <c r="AC12" s="194">
        <v>0</v>
      </c>
      <c r="AD12" s="194">
        <v>553.54</v>
      </c>
      <c r="AE12" s="194">
        <v>950.26</v>
      </c>
      <c r="AG12" s="195">
        <v>4</v>
      </c>
      <c r="AH12" s="193" t="s">
        <v>59</v>
      </c>
      <c r="AI12" s="194">
        <v>16150.913442360001</v>
      </c>
      <c r="AJ12" s="194">
        <v>15605.12050114</v>
      </c>
      <c r="AK12" s="194">
        <v>20930.419999999998</v>
      </c>
      <c r="AL12" s="196">
        <v>0.29592794083735785</v>
      </c>
      <c r="AM12" s="196">
        <v>0.34125334043213384</v>
      </c>
      <c r="AN12" s="197">
        <v>8.0857803338066109E-2</v>
      </c>
      <c r="AP12" s="195">
        <v>4</v>
      </c>
      <c r="AQ12" s="193" t="s">
        <v>59</v>
      </c>
      <c r="AR12" s="194">
        <v>18734.750580570002</v>
      </c>
      <c r="AS12" s="194">
        <v>14452.513976510016</v>
      </c>
      <c r="AT12" s="194">
        <v>19640.84</v>
      </c>
      <c r="AU12" s="196">
        <v>4.8364103676390213E-2</v>
      </c>
      <c r="AV12" s="196">
        <v>0.35899124760734935</v>
      </c>
      <c r="AW12" s="197">
        <v>7.7890275854618871E-2</v>
      </c>
      <c r="AY12" s="195">
        <v>4</v>
      </c>
      <c r="AZ12" s="193" t="s">
        <v>216</v>
      </c>
      <c r="BA12" s="194">
        <v>1493.54973681</v>
      </c>
      <c r="BB12" s="283">
        <v>544.54019733000018</v>
      </c>
      <c r="BC12" s="194">
        <v>950.26</v>
      </c>
      <c r="BD12" s="196">
        <v>-0.36375737842543232</v>
      </c>
      <c r="BE12" s="196">
        <v>0.74506860037024425</v>
      </c>
      <c r="BF12" s="197">
        <v>6.9121078633901073E-2</v>
      </c>
      <c r="BH12" s="195">
        <v>4</v>
      </c>
      <c r="BI12" s="193" t="s">
        <v>62</v>
      </c>
      <c r="BJ12" s="194">
        <v>52256.141347959943</v>
      </c>
      <c r="BK12" s="194">
        <v>43391.173788149958</v>
      </c>
      <c r="BL12" s="194">
        <v>53291.56</v>
      </c>
      <c r="BM12" s="196">
        <v>1.9814295991460007E-2</v>
      </c>
      <c r="BN12" s="196">
        <v>0.22816589982531932</v>
      </c>
      <c r="BO12" s="197">
        <v>0.10155361815954976</v>
      </c>
    </row>
    <row r="13" spans="2:67" x14ac:dyDescent="0.3">
      <c r="C13" s="190" t="s">
        <v>31</v>
      </c>
      <c r="D13" s="191">
        <v>42265.13</v>
      </c>
      <c r="E13" s="191">
        <v>37890.570000000007</v>
      </c>
      <c r="F13" s="288">
        <v>-0.10350281662448435</v>
      </c>
      <c r="G13" s="313"/>
      <c r="H13" s="195">
        <v>5</v>
      </c>
      <c r="I13" s="193" t="s">
        <v>59</v>
      </c>
      <c r="J13" s="194">
        <v>12.5</v>
      </c>
      <c r="K13" s="194">
        <v>2632.99</v>
      </c>
      <c r="L13" s="194">
        <v>2540.19</v>
      </c>
      <c r="M13" s="194">
        <v>1141.2</v>
      </c>
      <c r="N13" s="194">
        <v>11999.67</v>
      </c>
      <c r="O13" s="194">
        <v>1314.29</v>
      </c>
      <c r="P13" s="194">
        <v>20930.419999999998</v>
      </c>
      <c r="Q13" s="194">
        <v>0</v>
      </c>
      <c r="R13" s="194">
        <v>40571.259999999995</v>
      </c>
      <c r="S13" s="276"/>
      <c r="T13" s="195">
        <v>5</v>
      </c>
      <c r="U13" s="193" t="s">
        <v>63</v>
      </c>
      <c r="V13" s="194">
        <v>0</v>
      </c>
      <c r="W13" s="194">
        <v>0</v>
      </c>
      <c r="X13" s="194">
        <v>0</v>
      </c>
      <c r="Y13" s="194">
        <v>0</v>
      </c>
      <c r="Z13" s="194">
        <v>0</v>
      </c>
      <c r="AA13" s="194">
        <v>0</v>
      </c>
      <c r="AB13" s="194">
        <v>0</v>
      </c>
      <c r="AC13" s="194">
        <v>0</v>
      </c>
      <c r="AD13" s="194">
        <v>528.82000000000005</v>
      </c>
      <c r="AE13" s="194">
        <v>528.82000000000005</v>
      </c>
      <c r="AG13" s="195">
        <v>5</v>
      </c>
      <c r="AH13" s="193" t="s">
        <v>63</v>
      </c>
      <c r="AI13" s="194">
        <v>13609.416659</v>
      </c>
      <c r="AJ13" s="194">
        <v>14113.373434000001</v>
      </c>
      <c r="AK13" s="194">
        <v>18905.88</v>
      </c>
      <c r="AL13" s="196">
        <v>0.38917636763640506</v>
      </c>
      <c r="AM13" s="196">
        <v>0.33957200866339665</v>
      </c>
      <c r="AN13" s="197">
        <v>7.3036657982643333E-2</v>
      </c>
      <c r="AP13" s="195">
        <v>5</v>
      </c>
      <c r="AQ13" s="193" t="s">
        <v>58</v>
      </c>
      <c r="AR13" s="194">
        <v>18500.469205529982</v>
      </c>
      <c r="AS13" s="194">
        <v>14632.99974388002</v>
      </c>
      <c r="AT13" s="194">
        <v>19470.019999999997</v>
      </c>
      <c r="AU13" s="196">
        <v>5.2406821886452848E-2</v>
      </c>
      <c r="AV13" s="196">
        <v>0.33055561681007828</v>
      </c>
      <c r="AW13" s="197">
        <v>7.721284979129947E-2</v>
      </c>
      <c r="AY13" s="195">
        <v>5</v>
      </c>
      <c r="AZ13" s="193" t="s">
        <v>63</v>
      </c>
      <c r="BA13" s="194"/>
      <c r="BB13" s="283"/>
      <c r="BC13" s="194">
        <v>528.82000000000005</v>
      </c>
      <c r="BD13" s="196" t="s">
        <v>239</v>
      </c>
      <c r="BE13" s="196" t="s">
        <v>239</v>
      </c>
      <c r="BF13" s="197">
        <v>3.8465902808893955E-2</v>
      </c>
      <c r="BH13" s="195">
        <v>5</v>
      </c>
      <c r="BI13" s="193" t="s">
        <v>59</v>
      </c>
      <c r="BJ13" s="194">
        <v>34885.664022930003</v>
      </c>
      <c r="BK13" s="194">
        <v>30057.634477650015</v>
      </c>
      <c r="BL13" s="194">
        <v>40571.259999999995</v>
      </c>
      <c r="BM13" s="196">
        <v>0.16297800647661198</v>
      </c>
      <c r="BN13" s="196">
        <v>0.34978220026488138</v>
      </c>
      <c r="BO13" s="197">
        <v>7.7313522934810211E-2</v>
      </c>
    </row>
    <row r="14" spans="2:67" x14ac:dyDescent="0.3">
      <c r="C14" s="190" t="s">
        <v>33</v>
      </c>
      <c r="D14" s="191">
        <v>18287.154545849986</v>
      </c>
      <c r="E14" s="191">
        <v>20630.319999999996</v>
      </c>
      <c r="F14" s="288">
        <v>0.12813176857422892</v>
      </c>
      <c r="G14" s="313"/>
      <c r="H14" s="195">
        <v>6</v>
      </c>
      <c r="I14" s="193" t="s">
        <v>78</v>
      </c>
      <c r="J14" s="194">
        <v>34096.97</v>
      </c>
      <c r="K14" s="194">
        <v>0</v>
      </c>
      <c r="L14" s="194">
        <v>742.36</v>
      </c>
      <c r="M14" s="194">
        <v>336.3</v>
      </c>
      <c r="N14" s="194">
        <v>0</v>
      </c>
      <c r="O14" s="194">
        <v>0</v>
      </c>
      <c r="P14" s="194">
        <v>0</v>
      </c>
      <c r="Q14" s="194">
        <v>0</v>
      </c>
      <c r="R14" s="194">
        <v>35175.630000000005</v>
      </c>
      <c r="S14" s="276"/>
      <c r="T14" s="195">
        <v>6</v>
      </c>
      <c r="U14" s="193" t="s">
        <v>217</v>
      </c>
      <c r="V14" s="194">
        <v>0</v>
      </c>
      <c r="W14" s="194">
        <v>0</v>
      </c>
      <c r="X14" s="194">
        <v>0</v>
      </c>
      <c r="Y14" s="194">
        <v>0</v>
      </c>
      <c r="Z14" s="194">
        <v>0</v>
      </c>
      <c r="AA14" s="194">
        <v>0</v>
      </c>
      <c r="AB14" s="194">
        <v>0</v>
      </c>
      <c r="AC14" s="194">
        <v>419</v>
      </c>
      <c r="AD14" s="194">
        <v>0</v>
      </c>
      <c r="AE14" s="194">
        <v>419</v>
      </c>
      <c r="AG14" s="195">
        <v>6</v>
      </c>
      <c r="AH14" s="193" t="s">
        <v>61</v>
      </c>
      <c r="AI14" s="194">
        <v>10647.640164260001</v>
      </c>
      <c r="AJ14" s="194">
        <v>9321.9655777000007</v>
      </c>
      <c r="AK14" s="194">
        <v>12573.63</v>
      </c>
      <c r="AL14" s="196">
        <v>0.18088419650062915</v>
      </c>
      <c r="AM14" s="196">
        <v>0.34881746721728168</v>
      </c>
      <c r="AN14" s="197">
        <v>4.8574089855129912E-2</v>
      </c>
      <c r="AP14" s="195">
        <v>6</v>
      </c>
      <c r="AQ14" s="193" t="s">
        <v>62</v>
      </c>
      <c r="AR14" s="194">
        <v>20378.964713929941</v>
      </c>
      <c r="AS14" s="194">
        <v>17407.461350979956</v>
      </c>
      <c r="AT14" s="194">
        <v>18475.939999999999</v>
      </c>
      <c r="AU14" s="196">
        <v>-9.3381815055067041E-2</v>
      </c>
      <c r="AV14" s="196">
        <v>6.1380498136788475E-2</v>
      </c>
      <c r="AW14" s="197">
        <v>7.3270596536267649E-2</v>
      </c>
      <c r="AY14" s="195">
        <v>6</v>
      </c>
      <c r="AZ14" s="193" t="s">
        <v>217</v>
      </c>
      <c r="BA14" s="194">
        <v>426.55899899999997</v>
      </c>
      <c r="BB14" s="283">
        <v>319.51786300000003</v>
      </c>
      <c r="BC14" s="194">
        <v>419</v>
      </c>
      <c r="BD14" s="196">
        <v>-1.7720875700010685E-2</v>
      </c>
      <c r="BE14" s="196">
        <v>0.31135078353976087</v>
      </c>
      <c r="BF14" s="197">
        <v>3.0477692365883602E-2</v>
      </c>
      <c r="BH14" s="195">
        <v>6</v>
      </c>
      <c r="BI14" s="193" t="s">
        <v>78</v>
      </c>
      <c r="BJ14" s="194">
        <v>38720.886332260023</v>
      </c>
      <c r="BK14" s="194">
        <v>25880.985791830008</v>
      </c>
      <c r="BL14" s="194">
        <v>40209.290000000008</v>
      </c>
      <c r="BM14" s="196">
        <v>3.8439297462566913E-2</v>
      </c>
      <c r="BN14" s="196">
        <v>0.55362281496607801</v>
      </c>
      <c r="BO14" s="197">
        <v>7.6623744606586927E-2</v>
      </c>
    </row>
    <row r="15" spans="2:67" x14ac:dyDescent="0.3">
      <c r="C15" s="190" t="s">
        <v>34</v>
      </c>
      <c r="D15" s="191">
        <v>13393.66</v>
      </c>
      <c r="E15" s="191">
        <v>16365.9</v>
      </c>
      <c r="F15" s="288">
        <v>0.22191395033172401</v>
      </c>
      <c r="G15" s="313"/>
      <c r="H15" s="195">
        <v>7</v>
      </c>
      <c r="I15" s="193" t="s">
        <v>63</v>
      </c>
      <c r="J15" s="194">
        <v>123.3</v>
      </c>
      <c r="K15" s="194">
        <v>311.2</v>
      </c>
      <c r="L15" s="194">
        <v>1031.52</v>
      </c>
      <c r="M15" s="194">
        <v>998.17</v>
      </c>
      <c r="N15" s="194">
        <v>0</v>
      </c>
      <c r="O15" s="194">
        <v>0</v>
      </c>
      <c r="P15" s="194">
        <v>18905.88</v>
      </c>
      <c r="Q15" s="194">
        <v>0</v>
      </c>
      <c r="R15" s="194">
        <v>21370.07</v>
      </c>
      <c r="S15" s="276"/>
      <c r="T15" s="195">
        <v>7</v>
      </c>
      <c r="U15" s="193" t="s">
        <v>60</v>
      </c>
      <c r="V15" s="194">
        <v>8.57</v>
      </c>
      <c r="W15" s="194">
        <v>0</v>
      </c>
      <c r="X15" s="194">
        <v>0</v>
      </c>
      <c r="Y15" s="194">
        <v>0</v>
      </c>
      <c r="Z15" s="194">
        <v>0</v>
      </c>
      <c r="AA15" s="194">
        <v>3.46</v>
      </c>
      <c r="AB15" s="194">
        <v>6</v>
      </c>
      <c r="AC15" s="194">
        <v>0</v>
      </c>
      <c r="AD15" s="194">
        <v>46.16</v>
      </c>
      <c r="AE15" s="194">
        <v>64.19</v>
      </c>
      <c r="AG15" s="195">
        <v>7</v>
      </c>
      <c r="AH15" s="193" t="s">
        <v>60</v>
      </c>
      <c r="AI15" s="194">
        <v>11233.18400365</v>
      </c>
      <c r="AJ15" s="194">
        <v>6371.8751340200006</v>
      </c>
      <c r="AK15" s="194">
        <v>9131.99</v>
      </c>
      <c r="AL15" s="196">
        <v>-0.18705239787465944</v>
      </c>
      <c r="AM15" s="196">
        <v>0.4331715245396921</v>
      </c>
      <c r="AN15" s="197">
        <v>3.5278444078293052E-2</v>
      </c>
      <c r="AP15" s="195">
        <v>7</v>
      </c>
      <c r="AQ15" s="193" t="s">
        <v>72</v>
      </c>
      <c r="AR15" s="194">
        <v>11408.572003870002</v>
      </c>
      <c r="AS15" s="194">
        <v>10143.909395039997</v>
      </c>
      <c r="AT15" s="194">
        <v>12827.78</v>
      </c>
      <c r="AU15" s="196">
        <v>0.12439839058285096</v>
      </c>
      <c r="AV15" s="196">
        <v>0.26457951273424429</v>
      </c>
      <c r="AW15" s="197">
        <v>5.0871516839522291E-2</v>
      </c>
      <c r="AY15" s="195">
        <v>7</v>
      </c>
      <c r="AZ15" s="193" t="s">
        <v>60</v>
      </c>
      <c r="BA15" s="194">
        <v>21.031599999999997</v>
      </c>
      <c r="BB15" s="283">
        <v>58.637626400000002</v>
      </c>
      <c r="BC15" s="194">
        <v>64.19</v>
      </c>
      <c r="BD15" s="196">
        <v>2.0520740219479263</v>
      </c>
      <c r="BE15" s="196">
        <v>9.4689603602372108E-2</v>
      </c>
      <c r="BF15" s="197">
        <v>4.6691242791552946E-3</v>
      </c>
      <c r="BH15" s="195">
        <v>7</v>
      </c>
      <c r="BI15" s="193" t="s">
        <v>63</v>
      </c>
      <c r="BJ15" s="194">
        <v>16038.268233229999</v>
      </c>
      <c r="BK15" s="194">
        <v>16243.069115630002</v>
      </c>
      <c r="BL15" s="194">
        <v>21898.89</v>
      </c>
      <c r="BM15" s="196">
        <v>0.36541487407145778</v>
      </c>
      <c r="BN15" s="196">
        <v>0.34819902840453021</v>
      </c>
      <c r="BO15" s="197">
        <v>4.1731026698748966E-2</v>
      </c>
    </row>
    <row r="16" spans="2:67" x14ac:dyDescent="0.3">
      <c r="C16" s="190" t="s">
        <v>37</v>
      </c>
      <c r="D16" s="191">
        <v>12.194000000000001</v>
      </c>
      <c r="E16" s="191">
        <v>91.78</v>
      </c>
      <c r="F16" s="288">
        <v>6.5266524520255862</v>
      </c>
      <c r="G16" s="313"/>
      <c r="H16" s="195">
        <v>8</v>
      </c>
      <c r="I16" s="193" t="s">
        <v>61</v>
      </c>
      <c r="J16" s="194"/>
      <c r="K16" s="194">
        <v>526.67999999999995</v>
      </c>
      <c r="L16" s="194">
        <v>4536.9799999999996</v>
      </c>
      <c r="M16" s="194">
        <v>1824.26</v>
      </c>
      <c r="N16" s="194"/>
      <c r="O16" s="194">
        <v>638.92999999999995</v>
      </c>
      <c r="P16" s="194">
        <v>12573.63</v>
      </c>
      <c r="Q16" s="194"/>
      <c r="R16" s="194">
        <v>20100.48</v>
      </c>
      <c r="S16" s="276"/>
      <c r="T16" s="195">
        <v>8</v>
      </c>
      <c r="U16" s="193" t="s">
        <v>71</v>
      </c>
      <c r="V16" s="194">
        <v>43.34</v>
      </c>
      <c r="W16" s="194">
        <v>0</v>
      </c>
      <c r="X16" s="194">
        <v>0</v>
      </c>
      <c r="Y16" s="194">
        <v>0</v>
      </c>
      <c r="Z16" s="194">
        <v>0</v>
      </c>
      <c r="AA16" s="194">
        <v>0</v>
      </c>
      <c r="AB16" s="194">
        <v>0</v>
      </c>
      <c r="AC16" s="194">
        <v>0</v>
      </c>
      <c r="AD16" s="194">
        <v>0</v>
      </c>
      <c r="AE16" s="194">
        <v>43.34</v>
      </c>
      <c r="AG16" s="195">
        <v>8</v>
      </c>
      <c r="AH16" s="193" t="s">
        <v>73</v>
      </c>
      <c r="AI16" s="194">
        <v>7922.7188369199994</v>
      </c>
      <c r="AJ16" s="194">
        <v>6490.6371985599999</v>
      </c>
      <c r="AK16" s="194">
        <v>9060.44</v>
      </c>
      <c r="AL16" s="196">
        <v>0.14360236510958857</v>
      </c>
      <c r="AM16" s="196">
        <v>0.39592457917847135</v>
      </c>
      <c r="AN16" s="197">
        <v>3.5002034152986312E-2</v>
      </c>
      <c r="AP16" s="195">
        <v>8</v>
      </c>
      <c r="AQ16" s="193" t="s">
        <v>64</v>
      </c>
      <c r="AR16" s="194">
        <v>9420.3298033499941</v>
      </c>
      <c r="AS16" s="194">
        <v>7330.9965766999994</v>
      </c>
      <c r="AT16" s="194">
        <v>9525.8000000000011</v>
      </c>
      <c r="AU16" s="196">
        <v>1.1196019550451464E-2</v>
      </c>
      <c r="AV16" s="196">
        <v>0.2993867750908128</v>
      </c>
      <c r="AW16" s="197">
        <v>3.7776754443085356E-2</v>
      </c>
      <c r="AY16" s="195">
        <v>8</v>
      </c>
      <c r="AZ16" s="193" t="s">
        <v>71</v>
      </c>
      <c r="BA16" s="194">
        <v>45</v>
      </c>
      <c r="BB16" s="283">
        <v>44.741199299999998</v>
      </c>
      <c r="BC16" s="194">
        <v>43.34</v>
      </c>
      <c r="BD16" s="196">
        <v>-3.688888888888886E-2</v>
      </c>
      <c r="BE16" s="196">
        <v>-3.1317875289945452E-2</v>
      </c>
      <c r="BF16" s="197">
        <v>3.1525135731202752E-3</v>
      </c>
      <c r="BH16" s="195">
        <v>8</v>
      </c>
      <c r="BI16" s="193" t="s">
        <v>61</v>
      </c>
      <c r="BJ16" s="194">
        <v>19520.365651969987</v>
      </c>
      <c r="BK16" s="194">
        <v>14988.872603100004</v>
      </c>
      <c r="BL16" s="194">
        <v>20100.48</v>
      </c>
      <c r="BM16" s="196">
        <v>2.9718416056999875E-2</v>
      </c>
      <c r="BN16" s="196">
        <v>0.34102680917061168</v>
      </c>
      <c r="BO16" s="197">
        <v>3.8303935383833136E-2</v>
      </c>
    </row>
    <row r="17" spans="2:67" x14ac:dyDescent="0.3">
      <c r="B17" s="198"/>
      <c r="C17" s="199" t="s">
        <v>38</v>
      </c>
      <c r="D17" s="200">
        <f>SUM(D9:D16)</f>
        <v>469212.18854584999</v>
      </c>
      <c r="E17" s="200">
        <v>505685.89</v>
      </c>
      <c r="F17" s="289">
        <v>7.7733917286306742E-2</v>
      </c>
      <c r="G17" s="313"/>
      <c r="H17" s="195">
        <v>9</v>
      </c>
      <c r="I17" s="193" t="s">
        <v>60</v>
      </c>
      <c r="J17" s="194">
        <v>115.23</v>
      </c>
      <c r="K17" s="194">
        <v>1763.99</v>
      </c>
      <c r="L17" s="194">
        <v>6387.83</v>
      </c>
      <c r="M17" s="194">
        <v>641.12</v>
      </c>
      <c r="N17" s="194">
        <v>0</v>
      </c>
      <c r="O17" s="194">
        <v>3.79</v>
      </c>
      <c r="P17" s="194">
        <v>9131.99</v>
      </c>
      <c r="Q17" s="194">
        <v>0</v>
      </c>
      <c r="R17" s="194">
        <v>18043.95</v>
      </c>
      <c r="S17" s="276"/>
      <c r="T17" s="195">
        <v>9</v>
      </c>
      <c r="U17" s="193" t="s">
        <v>70</v>
      </c>
      <c r="V17" s="194">
        <v>21.87</v>
      </c>
      <c r="W17" s="194">
        <v>0</v>
      </c>
      <c r="X17" s="194">
        <v>0</v>
      </c>
      <c r="Y17" s="194">
        <v>0</v>
      </c>
      <c r="Z17" s="194">
        <v>0</v>
      </c>
      <c r="AA17" s="194">
        <v>0</v>
      </c>
      <c r="AB17" s="194">
        <v>0</v>
      </c>
      <c r="AC17" s="194">
        <v>0</v>
      </c>
      <c r="AD17" s="194">
        <v>0</v>
      </c>
      <c r="AE17" s="194">
        <v>21.87</v>
      </c>
      <c r="AG17" s="195">
        <v>9</v>
      </c>
      <c r="AH17" s="193" t="s">
        <v>216</v>
      </c>
      <c r="AI17" s="194">
        <v>5527.9476537500013</v>
      </c>
      <c r="AJ17" s="194">
        <v>3946.4149266999993</v>
      </c>
      <c r="AK17" s="194">
        <v>5188.08</v>
      </c>
      <c r="AL17" s="196">
        <v>-6.1481706238561196E-2</v>
      </c>
      <c r="AM17" s="196">
        <v>0.31463115165598765</v>
      </c>
      <c r="AN17" s="197">
        <v>2.004244312069008E-2</v>
      </c>
      <c r="AP17" s="195">
        <v>9</v>
      </c>
      <c r="AQ17" s="193" t="s">
        <v>60</v>
      </c>
      <c r="AR17" s="194">
        <v>11734.807375619981</v>
      </c>
      <c r="AS17" s="194">
        <v>6926.1676853800063</v>
      </c>
      <c r="AT17" s="194">
        <v>8911.9600000000009</v>
      </c>
      <c r="AU17" s="196">
        <v>-0.24055336276628414</v>
      </c>
      <c r="AV17" s="196">
        <v>0.28670866846202325</v>
      </c>
      <c r="AW17" s="197">
        <v>3.5342430507316863E-2</v>
      </c>
      <c r="AY17" s="195">
        <v>9</v>
      </c>
      <c r="AZ17" s="193" t="s">
        <v>70</v>
      </c>
      <c r="BA17" s="194">
        <v>20.656075999999999</v>
      </c>
      <c r="BB17" s="283">
        <v>16.406081999999998</v>
      </c>
      <c r="BC17" s="194">
        <v>21.87</v>
      </c>
      <c r="BD17" s="196">
        <v>5.8768374012566627E-2</v>
      </c>
      <c r="BE17" s="196">
        <v>0.3330422217809228</v>
      </c>
      <c r="BF17" s="197">
        <v>1.5908046110784592E-3</v>
      </c>
      <c r="BH17" s="192">
        <v>9</v>
      </c>
      <c r="BI17" s="193" t="s">
        <v>60</v>
      </c>
      <c r="BJ17" s="194">
        <v>22967.991379269981</v>
      </c>
      <c r="BK17" s="194">
        <v>13298.042819400007</v>
      </c>
      <c r="BL17" s="194">
        <v>18108.14</v>
      </c>
      <c r="BM17" s="196">
        <v>-0.21159235472616444</v>
      </c>
      <c r="BN17" s="196">
        <v>0.36171467079221054</v>
      </c>
      <c r="BO17" s="197">
        <v>3.4507286616110869E-2</v>
      </c>
    </row>
    <row r="18" spans="2:67" x14ac:dyDescent="0.3">
      <c r="B18" s="198"/>
      <c r="C18" s="281" t="s">
        <v>43</v>
      </c>
      <c r="D18" s="201"/>
      <c r="E18" s="201"/>
      <c r="F18" s="201"/>
      <c r="H18" s="195">
        <v>10</v>
      </c>
      <c r="I18" s="193" t="s">
        <v>66</v>
      </c>
      <c r="J18" s="194">
        <v>10.87</v>
      </c>
      <c r="K18" s="194">
        <v>940.93</v>
      </c>
      <c r="L18" s="194">
        <v>3678.93</v>
      </c>
      <c r="M18" s="194">
        <v>984.6</v>
      </c>
      <c r="N18" s="194">
        <v>0</v>
      </c>
      <c r="O18" s="194">
        <v>30.03</v>
      </c>
      <c r="P18" s="194">
        <v>3825.5</v>
      </c>
      <c r="Q18" s="194">
        <v>0</v>
      </c>
      <c r="R18" s="194">
        <v>9470.86</v>
      </c>
      <c r="S18" s="276"/>
      <c r="T18" s="195">
        <v>10</v>
      </c>
      <c r="U18" s="193" t="s">
        <v>74</v>
      </c>
      <c r="V18" s="194">
        <v>12</v>
      </c>
      <c r="W18" s="194">
        <v>0</v>
      </c>
      <c r="X18" s="194">
        <v>0</v>
      </c>
      <c r="Y18" s="194">
        <v>0</v>
      </c>
      <c r="Z18" s="194">
        <v>0</v>
      </c>
      <c r="AA18" s="194">
        <v>0</v>
      </c>
      <c r="AB18" s="194">
        <v>0</v>
      </c>
      <c r="AC18" s="194">
        <v>0</v>
      </c>
      <c r="AD18" s="194">
        <v>0</v>
      </c>
      <c r="AE18" s="194">
        <v>12</v>
      </c>
      <c r="AG18" s="195">
        <v>10</v>
      </c>
      <c r="AH18" s="193" t="s">
        <v>68</v>
      </c>
      <c r="AI18" s="70">
        <v>3179.4348056599997</v>
      </c>
      <c r="AJ18" s="194">
        <v>3097.4103184999999</v>
      </c>
      <c r="AK18" s="194">
        <v>4523.05</v>
      </c>
      <c r="AL18" s="196">
        <v>0.42259561100234211</v>
      </c>
      <c r="AM18" s="196">
        <v>0.46026826765089446</v>
      </c>
      <c r="AN18" s="197">
        <v>1.7473318136389044E-2</v>
      </c>
      <c r="AP18" s="195">
        <v>10</v>
      </c>
      <c r="AQ18" s="193" t="s">
        <v>61</v>
      </c>
      <c r="AR18" s="194">
        <v>8872.7254877099858</v>
      </c>
      <c r="AS18" s="194">
        <v>5666.9070254000035</v>
      </c>
      <c r="AT18" s="194">
        <v>7526.85</v>
      </c>
      <c r="AU18" s="196">
        <v>-0.15168681704107922</v>
      </c>
      <c r="AV18" s="196">
        <v>0.32821130931978026</v>
      </c>
      <c r="AW18" s="197">
        <v>2.9849457702233618E-2</v>
      </c>
      <c r="AY18" s="195">
        <v>10</v>
      </c>
      <c r="AZ18" s="193" t="s">
        <v>74</v>
      </c>
      <c r="BA18" s="194">
        <v>4.426304</v>
      </c>
      <c r="BB18" s="283">
        <v>10.203360999999999</v>
      </c>
      <c r="BC18" s="194">
        <v>12</v>
      </c>
      <c r="BD18" s="196">
        <v>1.7110654848830991</v>
      </c>
      <c r="BE18" s="196">
        <v>0.17608305733767549</v>
      </c>
      <c r="BF18" s="197">
        <v>8.7286947109929171E-4</v>
      </c>
      <c r="BH18" s="192">
        <v>10</v>
      </c>
      <c r="BI18" s="193" t="s">
        <v>66</v>
      </c>
      <c r="BJ18" s="194">
        <v>9110.8875908199971</v>
      </c>
      <c r="BK18" s="194">
        <v>7307.7486951799956</v>
      </c>
      <c r="BL18" s="194">
        <v>14596.45</v>
      </c>
      <c r="BM18" s="196">
        <v>0.60208869382903818</v>
      </c>
      <c r="BN18" s="196">
        <v>0.99739353511532847</v>
      </c>
      <c r="BO18" s="197">
        <v>2.7815329665428448E-2</v>
      </c>
    </row>
    <row r="19" spans="2:67" x14ac:dyDescent="0.3">
      <c r="B19" s="198"/>
      <c r="C19" s="282" t="s">
        <v>116</v>
      </c>
      <c r="E19" s="214">
        <f>E12+E15</f>
        <v>57413.53</v>
      </c>
      <c r="H19" s="195">
        <v>11</v>
      </c>
      <c r="I19" s="193" t="s">
        <v>72</v>
      </c>
      <c r="J19" s="194">
        <v>0</v>
      </c>
      <c r="K19" s="194">
        <v>3.12</v>
      </c>
      <c r="L19" s="194">
        <v>7057.72</v>
      </c>
      <c r="M19" s="194">
        <v>102.42</v>
      </c>
      <c r="N19" s="194">
        <v>0</v>
      </c>
      <c r="O19" s="194">
        <v>335.38</v>
      </c>
      <c r="P19" s="194">
        <v>722.86</v>
      </c>
      <c r="Q19" s="194">
        <v>0</v>
      </c>
      <c r="R19" s="194">
        <v>8221.5</v>
      </c>
      <c r="S19" s="276"/>
      <c r="T19" s="195">
        <v>11</v>
      </c>
      <c r="U19" s="193" t="s">
        <v>68</v>
      </c>
      <c r="V19" s="194"/>
      <c r="W19" s="194"/>
      <c r="X19" s="194"/>
      <c r="Y19" s="194"/>
      <c r="Z19" s="194"/>
      <c r="AA19" s="194"/>
      <c r="AB19" s="194"/>
      <c r="AC19" s="194"/>
      <c r="AD19" s="194"/>
      <c r="AE19" s="194">
        <v>0</v>
      </c>
      <c r="AG19" s="195">
        <v>11</v>
      </c>
      <c r="AH19" s="193" t="s">
        <v>66</v>
      </c>
      <c r="AI19" s="194">
        <v>2952.9690383400002</v>
      </c>
      <c r="AJ19" s="194">
        <v>2835.6417871200001</v>
      </c>
      <c r="AK19" s="194">
        <v>3825.5</v>
      </c>
      <c r="AL19" s="196">
        <v>0.29547582461294253</v>
      </c>
      <c r="AM19" s="196">
        <v>0.34907731201314474</v>
      </c>
      <c r="AN19" s="197">
        <v>1.4778562812871024E-2</v>
      </c>
      <c r="AP19" s="195">
        <v>11</v>
      </c>
      <c r="AQ19" s="193" t="s">
        <v>66</v>
      </c>
      <c r="AR19" s="194">
        <v>6157.9185524799968</v>
      </c>
      <c r="AS19" s="194">
        <v>4472.1069080599955</v>
      </c>
      <c r="AT19" s="194">
        <v>5645.36</v>
      </c>
      <c r="AU19" s="196">
        <v>-8.3235682335157324E-2</v>
      </c>
      <c r="AV19" s="196">
        <v>0.26234907082061754</v>
      </c>
      <c r="AW19" s="197">
        <v>2.2387975651684509E-2</v>
      </c>
      <c r="AY19" s="195">
        <v>11</v>
      </c>
      <c r="AZ19" s="193" t="s">
        <v>68</v>
      </c>
      <c r="BA19" s="194"/>
      <c r="BB19" s="283"/>
      <c r="BC19" s="194">
        <v>0</v>
      </c>
      <c r="BD19" s="196" t="s">
        <v>239</v>
      </c>
      <c r="BE19" s="196" t="s">
        <v>239</v>
      </c>
      <c r="BF19" s="197">
        <v>0</v>
      </c>
      <c r="BH19" s="192">
        <v>11</v>
      </c>
      <c r="BI19" s="193" t="s">
        <v>72</v>
      </c>
      <c r="BJ19" s="194">
        <v>11849.614032540001</v>
      </c>
      <c r="BK19" s="194">
        <v>10665.466981129997</v>
      </c>
      <c r="BL19" s="194">
        <v>13550.640000000001</v>
      </c>
      <c r="BM19" s="196">
        <v>0.14355117076293333</v>
      </c>
      <c r="BN19" s="196">
        <v>0.27051539552601223</v>
      </c>
      <c r="BO19" s="197">
        <v>2.5822410159836218E-2</v>
      </c>
    </row>
    <row r="20" spans="2:67" x14ac:dyDescent="0.3">
      <c r="B20" s="198"/>
      <c r="C20" s="22"/>
      <c r="H20" s="195">
        <v>12</v>
      </c>
      <c r="I20" s="193" t="s">
        <v>64</v>
      </c>
      <c r="J20" s="194">
        <v>0</v>
      </c>
      <c r="K20" s="194">
        <v>10.94</v>
      </c>
      <c r="L20" s="194">
        <v>9065.92</v>
      </c>
      <c r="M20" s="194">
        <v>225.1</v>
      </c>
      <c r="N20" s="194">
        <v>0</v>
      </c>
      <c r="O20" s="194">
        <v>223.84</v>
      </c>
      <c r="P20" s="194">
        <v>3514.99</v>
      </c>
      <c r="Q20" s="194">
        <v>0</v>
      </c>
      <c r="R20" s="194">
        <v>13040.79</v>
      </c>
      <c r="S20" s="276"/>
      <c r="T20" s="195">
        <v>12</v>
      </c>
      <c r="U20" s="193" t="s">
        <v>73</v>
      </c>
      <c r="V20" s="194">
        <v>0</v>
      </c>
      <c r="W20" s="194">
        <v>0</v>
      </c>
      <c r="X20" s="194">
        <v>0</v>
      </c>
      <c r="Y20" s="194">
        <v>0</v>
      </c>
      <c r="Z20" s="194">
        <v>0</v>
      </c>
      <c r="AA20" s="194">
        <v>0</v>
      </c>
      <c r="AB20" s="194">
        <v>0</v>
      </c>
      <c r="AC20" s="194">
        <v>0</v>
      </c>
      <c r="AD20" s="194">
        <v>0</v>
      </c>
      <c r="AE20" s="194">
        <v>0</v>
      </c>
      <c r="AG20" s="195">
        <v>12</v>
      </c>
      <c r="AH20" s="193" t="s">
        <v>64</v>
      </c>
      <c r="AI20" s="194">
        <v>4084.9559602599998</v>
      </c>
      <c r="AJ20" s="194">
        <v>2643.9628776300001</v>
      </c>
      <c r="AK20" s="194">
        <v>3514.99</v>
      </c>
      <c r="AL20" s="196">
        <v>-0.13952805508917232</v>
      </c>
      <c r="AM20" s="196">
        <v>0.32943999696046133</v>
      </c>
      <c r="AN20" s="197">
        <v>1.357900941095635E-2</v>
      </c>
      <c r="AP20" s="195">
        <v>12</v>
      </c>
      <c r="AQ20" s="193" t="s">
        <v>216</v>
      </c>
      <c r="AR20" s="194">
        <v>5341.9526599999972</v>
      </c>
      <c r="AS20" s="194">
        <v>4253.6718225999957</v>
      </c>
      <c r="AT20" s="194">
        <v>5639.69</v>
      </c>
      <c r="AU20" s="196">
        <v>5.5735675501100923E-2</v>
      </c>
      <c r="AV20" s="196">
        <v>0.32584041157947641</v>
      </c>
      <c r="AW20" s="197">
        <v>2.2365489960436288E-2</v>
      </c>
      <c r="AY20" s="195">
        <v>12</v>
      </c>
      <c r="AZ20" s="193" t="s">
        <v>73</v>
      </c>
      <c r="BA20" s="194">
        <v>370</v>
      </c>
      <c r="BB20" s="283"/>
      <c r="BC20" s="194">
        <v>0</v>
      </c>
      <c r="BD20" s="196">
        <v>-1</v>
      </c>
      <c r="BE20" s="196" t="s">
        <v>239</v>
      </c>
      <c r="BF20" s="197">
        <v>0</v>
      </c>
      <c r="BH20" s="192">
        <v>12</v>
      </c>
      <c r="BI20" s="193" t="s">
        <v>64</v>
      </c>
      <c r="BJ20" s="194">
        <v>13505.285763609994</v>
      </c>
      <c r="BK20" s="194">
        <v>9974.9594543299991</v>
      </c>
      <c r="BL20" s="194">
        <v>13040.79</v>
      </c>
      <c r="BM20" s="196">
        <v>-3.4393627187184528E-2</v>
      </c>
      <c r="BN20" s="196">
        <v>0.30735268245518177</v>
      </c>
      <c r="BO20" s="197">
        <v>2.4850828314256047E-2</v>
      </c>
    </row>
    <row r="21" spans="2:67" x14ac:dyDescent="0.3">
      <c r="B21" s="198"/>
      <c r="H21" s="195">
        <v>13</v>
      </c>
      <c r="I21" s="193" t="s">
        <v>216</v>
      </c>
      <c r="J21" s="194">
        <v>50.36</v>
      </c>
      <c r="K21" s="194">
        <v>1098.4000000000001</v>
      </c>
      <c r="L21" s="194">
        <v>1954.68</v>
      </c>
      <c r="M21" s="194">
        <v>2528.13</v>
      </c>
      <c r="N21" s="194">
        <v>0</v>
      </c>
      <c r="O21" s="194">
        <v>8.1199999999999992</v>
      </c>
      <c r="P21" s="194">
        <v>5188.08</v>
      </c>
      <c r="Q21" s="194">
        <v>0</v>
      </c>
      <c r="R21" s="194">
        <v>10827.77</v>
      </c>
      <c r="S21" s="276"/>
      <c r="T21" s="195">
        <v>13</v>
      </c>
      <c r="U21" s="193" t="s">
        <v>57</v>
      </c>
      <c r="V21" s="194">
        <v>0</v>
      </c>
      <c r="W21" s="194">
        <v>0</v>
      </c>
      <c r="X21" s="194">
        <v>0</v>
      </c>
      <c r="Y21" s="194">
        <v>0</v>
      </c>
      <c r="Z21" s="194">
        <v>0</v>
      </c>
      <c r="AA21" s="194">
        <v>0</v>
      </c>
      <c r="AB21" s="194">
        <v>0</v>
      </c>
      <c r="AC21" s="194">
        <v>0</v>
      </c>
      <c r="AD21" s="194">
        <v>0</v>
      </c>
      <c r="AE21" s="194">
        <v>0</v>
      </c>
      <c r="AG21" s="195">
        <v>13</v>
      </c>
      <c r="AH21" s="193" t="s">
        <v>70</v>
      </c>
      <c r="AI21" s="194">
        <v>2463.9462047400002</v>
      </c>
      <c r="AJ21" s="194">
        <v>2377.16275043</v>
      </c>
      <c r="AK21" s="194">
        <v>3217</v>
      </c>
      <c r="AL21" s="196">
        <v>0.30562915448856698</v>
      </c>
      <c r="AM21" s="196">
        <v>0.35329396332585294</v>
      </c>
      <c r="AN21" s="197">
        <v>1.2427822917005903E-2</v>
      </c>
      <c r="AP21" s="195">
        <v>13</v>
      </c>
      <c r="AQ21" s="193" t="s">
        <v>69</v>
      </c>
      <c r="AR21" s="194">
        <v>3394.9455589499976</v>
      </c>
      <c r="AS21" s="194">
        <v>3347.4050396100001</v>
      </c>
      <c r="AT21" s="194">
        <v>4593.59</v>
      </c>
      <c r="AU21" s="196">
        <v>0.35306735269732115</v>
      </c>
      <c r="AV21" s="196">
        <v>0.3722838872630696</v>
      </c>
      <c r="AW21" s="197">
        <v>1.8216939411095388E-2</v>
      </c>
      <c r="AY21" s="195">
        <v>13</v>
      </c>
      <c r="AZ21" s="193" t="s">
        <v>57</v>
      </c>
      <c r="BA21" s="194">
        <v>289.80634888999998</v>
      </c>
      <c r="BB21" s="283">
        <v>316.96136706999999</v>
      </c>
      <c r="BC21" s="194">
        <v>0</v>
      </c>
      <c r="BD21" s="196">
        <v>-1</v>
      </c>
      <c r="BE21" s="196">
        <v>-1</v>
      </c>
      <c r="BF21" s="197">
        <v>0</v>
      </c>
      <c r="BH21" s="192">
        <v>13</v>
      </c>
      <c r="BI21" s="193" t="s">
        <v>216</v>
      </c>
      <c r="BJ21" s="194">
        <v>10869.900313749999</v>
      </c>
      <c r="BK21" s="194">
        <v>8200.0867492999951</v>
      </c>
      <c r="BL21" s="194">
        <v>11778.03</v>
      </c>
      <c r="BM21" s="196">
        <v>8.3545355526513321E-2</v>
      </c>
      <c r="BN21" s="196">
        <v>0.43632992675418203</v>
      </c>
      <c r="BO21" s="197">
        <v>2.2444483916247187E-2</v>
      </c>
    </row>
    <row r="22" spans="2:67" x14ac:dyDescent="0.3">
      <c r="B22" s="198"/>
      <c r="H22" s="195">
        <v>14</v>
      </c>
      <c r="I22" s="193" t="s">
        <v>69</v>
      </c>
      <c r="J22" s="194">
        <v>252.83</v>
      </c>
      <c r="K22" s="194">
        <v>1710.8</v>
      </c>
      <c r="L22" s="194">
        <v>1978.99</v>
      </c>
      <c r="M22" s="194">
        <v>515.98</v>
      </c>
      <c r="N22" s="194">
        <v>134.99</v>
      </c>
      <c r="O22" s="194">
        <v>0</v>
      </c>
      <c r="P22" s="194">
        <v>2234.06</v>
      </c>
      <c r="Q22" s="194">
        <v>0</v>
      </c>
      <c r="R22" s="194">
        <v>6827.65</v>
      </c>
      <c r="S22" s="276"/>
      <c r="T22" s="195">
        <v>14</v>
      </c>
      <c r="U22" s="193" t="s">
        <v>67</v>
      </c>
      <c r="V22" s="194">
        <v>0</v>
      </c>
      <c r="W22" s="194">
        <v>0</v>
      </c>
      <c r="X22" s="194">
        <v>0</v>
      </c>
      <c r="Y22" s="194">
        <v>0</v>
      </c>
      <c r="Z22" s="194">
        <v>0</v>
      </c>
      <c r="AA22" s="194">
        <v>0</v>
      </c>
      <c r="AB22" s="194">
        <v>0</v>
      </c>
      <c r="AC22" s="194">
        <v>0</v>
      </c>
      <c r="AD22" s="194">
        <v>0</v>
      </c>
      <c r="AE22" s="194">
        <v>0</v>
      </c>
      <c r="AG22" s="195">
        <v>14</v>
      </c>
      <c r="AH22" s="193" t="s">
        <v>74</v>
      </c>
      <c r="AI22" s="194">
        <v>2895.1259413600001</v>
      </c>
      <c r="AJ22" s="194">
        <v>2231.42316089</v>
      </c>
      <c r="AK22" s="194">
        <v>3043</v>
      </c>
      <c r="AL22" s="196">
        <v>5.1076900153965488E-2</v>
      </c>
      <c r="AM22" s="196">
        <v>0.36370369069141684</v>
      </c>
      <c r="AN22" s="197">
        <v>1.1755631065106921E-2</v>
      </c>
      <c r="AP22" s="195">
        <v>14</v>
      </c>
      <c r="AQ22" s="193" t="s">
        <v>71</v>
      </c>
      <c r="AR22" s="194">
        <v>3826.4465155499984</v>
      </c>
      <c r="AS22" s="194">
        <v>3609.1995192399995</v>
      </c>
      <c r="AT22" s="194">
        <v>4467.62</v>
      </c>
      <c r="AU22" s="196">
        <v>0.16756368652858122</v>
      </c>
      <c r="AV22" s="196">
        <v>0.23784234597835718</v>
      </c>
      <c r="AW22" s="197">
        <v>1.771737635526853E-2</v>
      </c>
      <c r="AY22" s="195">
        <v>14</v>
      </c>
      <c r="AZ22" s="193" t="s">
        <v>67</v>
      </c>
      <c r="BA22" s="194">
        <v>1820.6314715999999</v>
      </c>
      <c r="BB22" s="283">
        <v>1043.00944433</v>
      </c>
      <c r="BC22" s="194">
        <v>0</v>
      </c>
      <c r="BD22" s="196">
        <v>-1</v>
      </c>
      <c r="BE22" s="196">
        <v>-1</v>
      </c>
      <c r="BF22" s="197">
        <v>0</v>
      </c>
      <c r="BH22" s="195">
        <v>14</v>
      </c>
      <c r="BI22" s="193" t="s">
        <v>69</v>
      </c>
      <c r="BJ22" s="194">
        <v>5360.6293193599977</v>
      </c>
      <c r="BK22" s="194">
        <v>5005.1813332800002</v>
      </c>
      <c r="BL22" s="194">
        <v>6827.65</v>
      </c>
      <c r="BM22" s="196">
        <v>0.27366575699271611</v>
      </c>
      <c r="BN22" s="196">
        <v>0.36411641164770692</v>
      </c>
      <c r="BO22" s="197">
        <v>1.3010926327303045E-2</v>
      </c>
    </row>
    <row r="23" spans="2:67" x14ac:dyDescent="0.3">
      <c r="B23" s="198"/>
      <c r="H23" s="195">
        <v>15</v>
      </c>
      <c r="I23" s="193" t="s">
        <v>67</v>
      </c>
      <c r="J23" s="194">
        <v>5.44</v>
      </c>
      <c r="K23" s="194">
        <v>184.31</v>
      </c>
      <c r="L23" s="194">
        <v>1539.78</v>
      </c>
      <c r="M23" s="194">
        <v>1026.99</v>
      </c>
      <c r="N23" s="194">
        <v>686.58</v>
      </c>
      <c r="O23" s="194">
        <v>168.96</v>
      </c>
      <c r="P23" s="194">
        <v>2823.51</v>
      </c>
      <c r="Q23" s="194">
        <v>0</v>
      </c>
      <c r="R23" s="194">
        <v>6435.57</v>
      </c>
      <c r="S23" s="276"/>
      <c r="T23" s="195">
        <v>15</v>
      </c>
      <c r="U23" s="193" t="s">
        <v>61</v>
      </c>
      <c r="V23" s="194"/>
      <c r="W23" s="194"/>
      <c r="X23" s="194"/>
      <c r="Y23" s="194"/>
      <c r="Z23" s="194"/>
      <c r="AA23" s="194"/>
      <c r="AB23" s="194"/>
      <c r="AC23" s="194"/>
      <c r="AD23" s="194"/>
      <c r="AE23" s="194">
        <v>0</v>
      </c>
      <c r="AG23" s="195">
        <v>15</v>
      </c>
      <c r="AH23" s="193" t="s">
        <v>67</v>
      </c>
      <c r="AI23" s="194">
        <v>2843.99136881</v>
      </c>
      <c r="AJ23" s="194">
        <v>2145.95320485</v>
      </c>
      <c r="AK23" s="194">
        <v>2823.51</v>
      </c>
      <c r="AL23" s="196">
        <v>-7.2016283293326877E-3</v>
      </c>
      <c r="AM23" s="196">
        <v>0.31573698513959947</v>
      </c>
      <c r="AN23" s="197">
        <v>1.0907703538823544E-2</v>
      </c>
      <c r="AP23" s="195">
        <v>15</v>
      </c>
      <c r="AQ23" s="193" t="s">
        <v>67</v>
      </c>
      <c r="AR23" s="194">
        <v>3175.6388613899976</v>
      </c>
      <c r="AS23" s="194">
        <v>2681.6063743299987</v>
      </c>
      <c r="AT23" s="194">
        <v>3612.06</v>
      </c>
      <c r="AU23" s="196">
        <v>0.1374278240249831</v>
      </c>
      <c r="AV23" s="196">
        <v>0.34697621342822016</v>
      </c>
      <c r="AW23" s="197">
        <v>1.4324456072318427E-2</v>
      </c>
      <c r="AY23" s="195">
        <v>15</v>
      </c>
      <c r="AZ23" s="193" t="s">
        <v>61</v>
      </c>
      <c r="BA23" s="194">
        <v>14.754339999999999</v>
      </c>
      <c r="BB23" s="283">
        <v>11.718630000000001</v>
      </c>
      <c r="BC23" s="194">
        <v>0</v>
      </c>
      <c r="BD23" s="196">
        <v>-1</v>
      </c>
      <c r="BE23" s="196">
        <v>-1</v>
      </c>
      <c r="BF23" s="197">
        <v>0</v>
      </c>
      <c r="BH23" s="195">
        <v>15</v>
      </c>
      <c r="BI23" s="193" t="s">
        <v>67</v>
      </c>
      <c r="BJ23" s="194">
        <v>6019.6302301999976</v>
      </c>
      <c r="BK23" s="194">
        <v>4827.5595791799988</v>
      </c>
      <c r="BL23" s="194">
        <v>6435.57</v>
      </c>
      <c r="BM23" s="196">
        <v>6.909722921405792E-2</v>
      </c>
      <c r="BN23" s="196">
        <v>0.33308971012080901</v>
      </c>
      <c r="BO23" s="197">
        <v>1.2263769692969273E-2</v>
      </c>
    </row>
    <row r="24" spans="2:67" x14ac:dyDescent="0.3">
      <c r="B24" s="198"/>
      <c r="H24" s="195">
        <v>16</v>
      </c>
      <c r="I24" s="193" t="s">
        <v>71</v>
      </c>
      <c r="J24" s="194">
        <v>16.32</v>
      </c>
      <c r="K24" s="194">
        <v>1244.31</v>
      </c>
      <c r="L24" s="194">
        <v>1303.3399999999999</v>
      </c>
      <c r="M24" s="194">
        <v>382.03</v>
      </c>
      <c r="N24" s="194">
        <v>0</v>
      </c>
      <c r="O24" s="194">
        <v>1521.62</v>
      </c>
      <c r="P24" s="194">
        <v>1120.01</v>
      </c>
      <c r="Q24" s="194">
        <v>0</v>
      </c>
      <c r="R24" s="194">
        <v>5587.63</v>
      </c>
      <c r="S24" s="276"/>
      <c r="T24" s="195">
        <v>16</v>
      </c>
      <c r="U24" s="193" t="s">
        <v>62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G24" s="195">
        <v>16</v>
      </c>
      <c r="AH24" s="193" t="s">
        <v>69</v>
      </c>
      <c r="AI24" s="194">
        <v>1965.6837604100001</v>
      </c>
      <c r="AJ24" s="194">
        <v>1657.7762936700001</v>
      </c>
      <c r="AK24" s="194">
        <v>2234.06</v>
      </c>
      <c r="AL24" s="196">
        <v>0.13653073042330188</v>
      </c>
      <c r="AM24" s="196">
        <v>0.34762453084319223</v>
      </c>
      <c r="AN24" s="197">
        <v>8.6305570612266735E-3</v>
      </c>
      <c r="AP24" s="195">
        <v>16</v>
      </c>
      <c r="AQ24" s="193" t="s">
        <v>159</v>
      </c>
      <c r="AR24" s="194"/>
      <c r="AS24" s="194">
        <v>2490.6138139999998</v>
      </c>
      <c r="AT24" s="194">
        <v>3383.3799999999997</v>
      </c>
      <c r="AU24" s="196" t="s">
        <v>239</v>
      </c>
      <c r="AV24" s="196">
        <v>0.35845227428743387</v>
      </c>
      <c r="AW24" s="197">
        <v>1.3417572849277342E-2</v>
      </c>
      <c r="AY24" s="195">
        <v>16</v>
      </c>
      <c r="AZ24" s="193" t="s">
        <v>62</v>
      </c>
      <c r="BA24" s="194">
        <v>15</v>
      </c>
      <c r="BB24" s="283"/>
      <c r="BC24" s="194">
        <v>0</v>
      </c>
      <c r="BD24" s="196">
        <v>-1</v>
      </c>
      <c r="BE24" s="196" t="s">
        <v>239</v>
      </c>
      <c r="BF24" s="197">
        <v>0</v>
      </c>
      <c r="BH24" s="195">
        <v>16</v>
      </c>
      <c r="BI24" s="193" t="s">
        <v>71</v>
      </c>
      <c r="BJ24" s="194">
        <v>4603.8746490799986</v>
      </c>
      <c r="BK24" s="194">
        <v>4452.6262872299994</v>
      </c>
      <c r="BL24" s="194">
        <v>5630.97</v>
      </c>
      <c r="BM24" s="196">
        <v>0.2230936828667236</v>
      </c>
      <c r="BN24" s="196">
        <v>0.26464015544027486</v>
      </c>
      <c r="BO24" s="197">
        <v>1.073050549182422E-2</v>
      </c>
    </row>
    <row r="25" spans="2:67" x14ac:dyDescent="0.3">
      <c r="B25" s="198"/>
      <c r="H25" s="195">
        <v>17</v>
      </c>
      <c r="I25" s="193" t="s">
        <v>74</v>
      </c>
      <c r="J25" s="194">
        <v>38</v>
      </c>
      <c r="K25" s="194">
        <v>25</v>
      </c>
      <c r="L25" s="194">
        <v>1041</v>
      </c>
      <c r="M25" s="194">
        <v>949</v>
      </c>
      <c r="N25" s="194">
        <v>324</v>
      </c>
      <c r="O25" s="194">
        <v>0</v>
      </c>
      <c r="P25" s="194">
        <v>3043</v>
      </c>
      <c r="Q25" s="194">
        <v>0</v>
      </c>
      <c r="R25" s="194">
        <v>5420</v>
      </c>
      <c r="S25" s="276"/>
      <c r="T25" s="195">
        <v>17</v>
      </c>
      <c r="U25" s="193" t="s">
        <v>58</v>
      </c>
      <c r="V25" s="194">
        <v>0</v>
      </c>
      <c r="W25" s="194">
        <v>0</v>
      </c>
      <c r="X25" s="194">
        <v>0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G25" s="195">
        <v>17</v>
      </c>
      <c r="AH25" s="193" t="s">
        <v>71</v>
      </c>
      <c r="AI25" s="194">
        <v>777.42813353000008</v>
      </c>
      <c r="AJ25" s="194">
        <v>843.42676798999992</v>
      </c>
      <c r="AK25" s="194">
        <v>1120.01</v>
      </c>
      <c r="AL25" s="196">
        <v>0.44066049541385688</v>
      </c>
      <c r="AM25" s="196">
        <v>0.32792797490781012</v>
      </c>
      <c r="AN25" s="197">
        <v>4.3267907818699972E-3</v>
      </c>
      <c r="AP25" s="195">
        <v>17</v>
      </c>
      <c r="AQ25" s="193" t="s">
        <v>81</v>
      </c>
      <c r="AR25" s="194">
        <v>2456.3228762999997</v>
      </c>
      <c r="AS25" s="194">
        <v>2111.4849951100005</v>
      </c>
      <c r="AT25" s="194">
        <v>2961.74</v>
      </c>
      <c r="AU25" s="196">
        <v>0.20576168083461344</v>
      </c>
      <c r="AV25" s="196">
        <v>0.40268105473593674</v>
      </c>
      <c r="AW25" s="197">
        <v>1.1745462292328581E-2</v>
      </c>
      <c r="AY25" s="195">
        <v>17</v>
      </c>
      <c r="AZ25" s="193" t="s">
        <v>58</v>
      </c>
      <c r="BA25" s="194">
        <v>11.382265</v>
      </c>
      <c r="BB25" s="283">
        <v>5.5736470000000002</v>
      </c>
      <c r="BC25" s="194">
        <v>0</v>
      </c>
      <c r="BD25" s="196">
        <v>-1</v>
      </c>
      <c r="BE25" s="196">
        <v>-1</v>
      </c>
      <c r="BF25" s="197">
        <v>0</v>
      </c>
      <c r="BH25" s="192">
        <v>17</v>
      </c>
      <c r="BI25" s="193" t="s">
        <v>74</v>
      </c>
      <c r="BJ25" s="194">
        <v>5133.0843935499997</v>
      </c>
      <c r="BK25" s="194">
        <v>4106.1406356999996</v>
      </c>
      <c r="BL25" s="194">
        <v>5432</v>
      </c>
      <c r="BM25" s="196">
        <v>5.8233136946979513E-2</v>
      </c>
      <c r="BN25" s="196">
        <v>0.3228967251566075</v>
      </c>
      <c r="BO25" s="197">
        <v>1.0351343699502778E-2</v>
      </c>
    </row>
    <row r="26" spans="2:67" x14ac:dyDescent="0.3">
      <c r="B26" s="198"/>
      <c r="H26" s="195">
        <v>18</v>
      </c>
      <c r="I26" s="193" t="s">
        <v>68</v>
      </c>
      <c r="J26" s="194">
        <v>211.16</v>
      </c>
      <c r="K26" s="194"/>
      <c r="L26" s="194">
        <v>215.14</v>
      </c>
      <c r="M26" s="194"/>
      <c r="N26" s="194">
        <v>110.82</v>
      </c>
      <c r="O26" s="194"/>
      <c r="P26" s="194">
        <v>4523.05</v>
      </c>
      <c r="Q26" s="194"/>
      <c r="R26" s="194">
        <v>5060.17</v>
      </c>
      <c r="S26" s="276"/>
      <c r="T26" s="195">
        <v>18</v>
      </c>
      <c r="U26" s="193" t="s">
        <v>64</v>
      </c>
      <c r="V26" s="194">
        <v>0</v>
      </c>
      <c r="W26" s="194">
        <v>0</v>
      </c>
      <c r="X26" s="194">
        <v>0</v>
      </c>
      <c r="Y26" s="194">
        <v>0</v>
      </c>
      <c r="Z26" s="194">
        <v>0</v>
      </c>
      <c r="AA26" s="194">
        <v>0</v>
      </c>
      <c r="AB26" s="194">
        <v>0</v>
      </c>
      <c r="AC26" s="194">
        <v>0</v>
      </c>
      <c r="AD26" s="194">
        <v>0</v>
      </c>
      <c r="AE26" s="194">
        <v>0</v>
      </c>
      <c r="AG26" s="195">
        <v>18</v>
      </c>
      <c r="AH26" s="193" t="s">
        <v>72</v>
      </c>
      <c r="AI26" s="194">
        <v>441.04202867000004</v>
      </c>
      <c r="AJ26" s="194">
        <v>521.55758608999997</v>
      </c>
      <c r="AK26" s="194">
        <v>722.86</v>
      </c>
      <c r="AL26" s="196">
        <v>0.63898212190762438</v>
      </c>
      <c r="AM26" s="196">
        <v>0.38596392666650492</v>
      </c>
      <c r="AN26" s="197">
        <v>2.7925321957683828E-3</v>
      </c>
      <c r="AP26" s="195">
        <v>18</v>
      </c>
      <c r="AQ26" s="193" t="s">
        <v>63</v>
      </c>
      <c r="AR26" s="194">
        <v>2428.8515742299987</v>
      </c>
      <c r="AS26" s="194">
        <v>2129.6956816300008</v>
      </c>
      <c r="AT26" s="194">
        <v>2464.19</v>
      </c>
      <c r="AU26" s="196">
        <v>1.4549438156262973E-2</v>
      </c>
      <c r="AV26" s="196">
        <v>0.15706202592944551</v>
      </c>
      <c r="AW26" s="197">
        <v>9.772313142319437E-3</v>
      </c>
      <c r="AY26" s="195">
        <v>18</v>
      </c>
      <c r="AZ26" s="193" t="s">
        <v>64</v>
      </c>
      <c r="BA26" s="194"/>
      <c r="BB26" s="283"/>
      <c r="BC26" s="194">
        <v>0</v>
      </c>
      <c r="BD26" s="196" t="s">
        <v>239</v>
      </c>
      <c r="BE26" s="196" t="s">
        <v>239</v>
      </c>
      <c r="BF26" s="197">
        <v>0</v>
      </c>
      <c r="BH26" s="192">
        <v>18</v>
      </c>
      <c r="BI26" s="193" t="s">
        <v>68</v>
      </c>
      <c r="BJ26" s="194">
        <v>3940.7553490599998</v>
      </c>
      <c r="BK26" s="194">
        <v>3780.1764545599999</v>
      </c>
      <c r="BL26" s="194">
        <v>5060.17</v>
      </c>
      <c r="BM26" s="196">
        <v>0.28406093547700628</v>
      </c>
      <c r="BN26" s="196">
        <v>0.33860682452956747</v>
      </c>
      <c r="BO26" s="197">
        <v>9.6427759292917851E-3</v>
      </c>
    </row>
    <row r="27" spans="2:67" x14ac:dyDescent="0.3">
      <c r="B27" s="198"/>
      <c r="H27" s="195">
        <v>19</v>
      </c>
      <c r="I27" s="193" t="s">
        <v>81</v>
      </c>
      <c r="J27" s="194">
        <v>2961.74</v>
      </c>
      <c r="K27" s="194">
        <v>0</v>
      </c>
      <c r="L27" s="194">
        <v>0</v>
      </c>
      <c r="M27" s="194">
        <v>0</v>
      </c>
      <c r="N27" s="194">
        <v>0</v>
      </c>
      <c r="O27" s="194">
        <v>0</v>
      </c>
      <c r="P27" s="194">
        <v>0</v>
      </c>
      <c r="Q27" s="194">
        <v>0</v>
      </c>
      <c r="R27" s="194">
        <v>2961.74</v>
      </c>
      <c r="S27" s="276"/>
      <c r="T27" s="195">
        <v>19</v>
      </c>
      <c r="U27" s="193" t="s">
        <v>72</v>
      </c>
      <c r="V27" s="194">
        <v>0</v>
      </c>
      <c r="W27" s="194">
        <v>0</v>
      </c>
      <c r="X27" s="194">
        <v>0</v>
      </c>
      <c r="Y27" s="194">
        <v>0</v>
      </c>
      <c r="Z27" s="194">
        <v>0</v>
      </c>
      <c r="AA27" s="194">
        <v>0</v>
      </c>
      <c r="AB27" s="194">
        <v>0</v>
      </c>
      <c r="AC27" s="194">
        <v>0</v>
      </c>
      <c r="AD27" s="194">
        <v>0</v>
      </c>
      <c r="AE27" s="194">
        <v>0</v>
      </c>
      <c r="AG27" s="195">
        <v>19</v>
      </c>
      <c r="AH27" s="193" t="s">
        <v>159</v>
      </c>
      <c r="AI27" s="194"/>
      <c r="AJ27" s="194">
        <v>94.643000999999998</v>
      </c>
      <c r="AK27" s="194">
        <v>131.44</v>
      </c>
      <c r="AL27" s="196" t="s">
        <v>239</v>
      </c>
      <c r="AM27" s="196">
        <v>0.38879788902720858</v>
      </c>
      <c r="AN27" s="197">
        <v>5.077752701931166E-4</v>
      </c>
      <c r="AP27" s="195">
        <v>19</v>
      </c>
      <c r="AQ27" s="193" t="s">
        <v>217</v>
      </c>
      <c r="AR27" s="194">
        <v>3579.142648</v>
      </c>
      <c r="AS27" s="194">
        <v>1715.3621429999998</v>
      </c>
      <c r="AT27" s="194">
        <v>2439</v>
      </c>
      <c r="AU27" s="196">
        <v>-0.31855188801628342</v>
      </c>
      <c r="AV27" s="196">
        <v>0.42185719205300209</v>
      </c>
      <c r="AW27" s="197">
        <v>9.6724163940755808E-3</v>
      </c>
      <c r="AY27" s="195">
        <v>19</v>
      </c>
      <c r="AZ27" s="193" t="s">
        <v>72</v>
      </c>
      <c r="BA27" s="194"/>
      <c r="BB27" s="283"/>
      <c r="BC27" s="194">
        <v>0</v>
      </c>
      <c r="BD27" s="196" t="s">
        <v>239</v>
      </c>
      <c r="BE27" s="196" t="s">
        <v>239</v>
      </c>
      <c r="BF27" s="197">
        <v>0</v>
      </c>
      <c r="BH27" s="192">
        <v>19</v>
      </c>
      <c r="BI27" s="193" t="s">
        <v>81</v>
      </c>
      <c r="BJ27" s="194">
        <v>2456.3228762999997</v>
      </c>
      <c r="BK27" s="194">
        <v>2111.4849951100005</v>
      </c>
      <c r="BL27" s="194">
        <v>4525.7699999999995</v>
      </c>
      <c r="BM27" s="196">
        <v>0.84249800531811303</v>
      </c>
      <c r="BN27" s="196">
        <v>1.1434061859218771</v>
      </c>
      <c r="BO27" s="197">
        <v>8.6244110410343671E-3</v>
      </c>
    </row>
    <row r="28" spans="2:67" x14ac:dyDescent="0.3">
      <c r="B28" s="198"/>
      <c r="H28" s="195">
        <v>20</v>
      </c>
      <c r="I28" s="193" t="s">
        <v>70</v>
      </c>
      <c r="J28" s="194">
        <v>27.99</v>
      </c>
      <c r="K28" s="194">
        <v>602.78</v>
      </c>
      <c r="L28" s="194">
        <v>415.86</v>
      </c>
      <c r="M28" s="194">
        <v>29.37</v>
      </c>
      <c r="N28" s="194">
        <v>0</v>
      </c>
      <c r="O28" s="194">
        <v>0</v>
      </c>
      <c r="P28" s="194">
        <v>3217</v>
      </c>
      <c r="Q28" s="194">
        <v>0</v>
      </c>
      <c r="R28" s="194">
        <v>4293</v>
      </c>
      <c r="S28" s="276"/>
      <c r="T28" s="195">
        <v>20</v>
      </c>
      <c r="U28" s="193" t="s">
        <v>59</v>
      </c>
      <c r="V28" s="194">
        <v>0</v>
      </c>
      <c r="W28" s="194">
        <v>0</v>
      </c>
      <c r="X28" s="194">
        <v>0</v>
      </c>
      <c r="Y28" s="194">
        <v>0</v>
      </c>
      <c r="Z28" s="194">
        <v>0</v>
      </c>
      <c r="AA28" s="194">
        <v>0</v>
      </c>
      <c r="AB28" s="194">
        <v>0</v>
      </c>
      <c r="AC28" s="194">
        <v>0</v>
      </c>
      <c r="AD28" s="194">
        <v>0</v>
      </c>
      <c r="AE28" s="194">
        <v>0</v>
      </c>
      <c r="AF28" s="22"/>
      <c r="AG28" s="195">
        <v>20</v>
      </c>
      <c r="AH28" s="193" t="s">
        <v>78</v>
      </c>
      <c r="AI28" s="194">
        <v>0</v>
      </c>
      <c r="AJ28" s="194">
        <v>0</v>
      </c>
      <c r="AK28" s="194">
        <v>0</v>
      </c>
      <c r="AL28" s="196" t="s">
        <v>239</v>
      </c>
      <c r="AM28" s="196" t="s">
        <v>239</v>
      </c>
      <c r="AN28" s="197">
        <v>0</v>
      </c>
      <c r="AP28" s="195">
        <v>20</v>
      </c>
      <c r="AQ28" s="193" t="s">
        <v>74</v>
      </c>
      <c r="AR28" s="194">
        <v>2237.9584521899997</v>
      </c>
      <c r="AS28" s="194">
        <v>1874.7174748099997</v>
      </c>
      <c r="AT28" s="194">
        <v>2377</v>
      </c>
      <c r="AU28" s="196">
        <v>6.2128744022901028E-2</v>
      </c>
      <c r="AV28" s="196">
        <v>0.26792438430804411</v>
      </c>
      <c r="AW28" s="197">
        <v>9.4265411105853448E-3</v>
      </c>
      <c r="AY28" s="195">
        <v>20</v>
      </c>
      <c r="AZ28" s="193" t="s">
        <v>59</v>
      </c>
      <c r="BA28" s="194"/>
      <c r="BB28" s="283"/>
      <c r="BC28" s="194">
        <v>0</v>
      </c>
      <c r="BD28" s="196" t="s">
        <v>239</v>
      </c>
      <c r="BE28" s="196" t="s">
        <v>239</v>
      </c>
      <c r="BF28" s="197">
        <v>0</v>
      </c>
      <c r="BH28" s="192">
        <v>20</v>
      </c>
      <c r="BI28" s="193" t="s">
        <v>70</v>
      </c>
      <c r="BJ28" s="194">
        <v>3503.8451283200002</v>
      </c>
      <c r="BK28" s="194">
        <v>3176.1714687100002</v>
      </c>
      <c r="BL28" s="194">
        <v>4314.87</v>
      </c>
      <c r="BM28" s="196">
        <v>0.23146710027930495</v>
      </c>
      <c r="BN28" s="196">
        <v>0.3585129274372838</v>
      </c>
      <c r="BO28" s="197">
        <v>8.2225151672815824E-3</v>
      </c>
    </row>
    <row r="29" spans="2:67" x14ac:dyDescent="0.3">
      <c r="B29" s="198"/>
      <c r="H29" s="195">
        <v>21</v>
      </c>
      <c r="I29" s="193" t="s">
        <v>159</v>
      </c>
      <c r="J29" s="194">
        <v>21.49</v>
      </c>
      <c r="K29" s="194">
        <v>0</v>
      </c>
      <c r="L29" s="194">
        <v>3357.2</v>
      </c>
      <c r="M29" s="194">
        <v>4.6900000000000004</v>
      </c>
      <c r="N29" s="194">
        <v>0</v>
      </c>
      <c r="O29" s="194">
        <v>0</v>
      </c>
      <c r="P29" s="194">
        <v>131.44</v>
      </c>
      <c r="Q29" s="194">
        <v>0</v>
      </c>
      <c r="R29" s="194">
        <v>3514.8199999999997</v>
      </c>
      <c r="S29" s="276"/>
      <c r="T29" s="195">
        <v>21</v>
      </c>
      <c r="U29" s="193" t="s">
        <v>69</v>
      </c>
      <c r="V29" s="194">
        <v>0</v>
      </c>
      <c r="W29" s="194">
        <v>0</v>
      </c>
      <c r="X29" s="194">
        <v>0</v>
      </c>
      <c r="Y29" s="194">
        <v>0</v>
      </c>
      <c r="Z29" s="194">
        <v>0</v>
      </c>
      <c r="AA29" s="194">
        <v>0</v>
      </c>
      <c r="AB29" s="194">
        <v>0</v>
      </c>
      <c r="AC29" s="194">
        <v>0</v>
      </c>
      <c r="AD29" s="194">
        <v>0</v>
      </c>
      <c r="AE29" s="194">
        <v>0</v>
      </c>
      <c r="AF29" s="22"/>
      <c r="AG29" s="195">
        <v>21</v>
      </c>
      <c r="AH29" s="193" t="s">
        <v>81</v>
      </c>
      <c r="AI29" s="194">
        <v>0</v>
      </c>
      <c r="AJ29" s="194">
        <v>0</v>
      </c>
      <c r="AK29" s="194">
        <v>0</v>
      </c>
      <c r="AL29" s="196" t="s">
        <v>239</v>
      </c>
      <c r="AM29" s="196" t="s">
        <v>239</v>
      </c>
      <c r="AN29" s="197">
        <v>0</v>
      </c>
      <c r="AO29" s="179"/>
      <c r="AP29" s="195">
        <v>21</v>
      </c>
      <c r="AQ29" s="193" t="s">
        <v>70</v>
      </c>
      <c r="AR29" s="194">
        <v>1039.89892358</v>
      </c>
      <c r="AS29" s="194">
        <v>799.00871828000027</v>
      </c>
      <c r="AT29" s="194">
        <v>1076</v>
      </c>
      <c r="AU29" s="196">
        <v>3.4715947484315945E-2</v>
      </c>
      <c r="AV29" s="196">
        <v>0.34666866003198282</v>
      </c>
      <c r="AW29" s="197">
        <v>4.2671258876692602E-3</v>
      </c>
      <c r="AY29" s="195">
        <v>21</v>
      </c>
      <c r="AZ29" s="193" t="s">
        <v>69</v>
      </c>
      <c r="BA29" s="194">
        <v>13.08616675</v>
      </c>
      <c r="BB29" s="283">
        <v>12.489973500000001</v>
      </c>
      <c r="BC29" s="194">
        <v>0</v>
      </c>
      <c r="BD29" s="196">
        <v>-1</v>
      </c>
      <c r="BE29" s="196">
        <v>-1</v>
      </c>
      <c r="BF29" s="197">
        <v>0</v>
      </c>
      <c r="BH29" s="195">
        <v>21</v>
      </c>
      <c r="BI29" s="193" t="s">
        <v>159</v>
      </c>
      <c r="BJ29" s="194"/>
      <c r="BK29" s="194">
        <v>2585.2568149999997</v>
      </c>
      <c r="BL29" s="194">
        <v>3499.8199999999997</v>
      </c>
      <c r="BM29" s="196" t="s">
        <v>239</v>
      </c>
      <c r="BN29" s="196">
        <v>0.35376105758375109</v>
      </c>
      <c r="BO29" s="197">
        <v>6.6693372066262534E-3</v>
      </c>
    </row>
    <row r="30" spans="2:67" x14ac:dyDescent="0.3">
      <c r="B30" s="198"/>
      <c r="H30" s="195">
        <v>22</v>
      </c>
      <c r="I30" s="193" t="s">
        <v>217</v>
      </c>
      <c r="J30" s="194">
        <v>1631</v>
      </c>
      <c r="K30" s="194">
        <v>0</v>
      </c>
      <c r="L30" s="194">
        <v>181</v>
      </c>
      <c r="M30" s="194">
        <v>84</v>
      </c>
      <c r="N30" s="194">
        <v>0</v>
      </c>
      <c r="O30" s="194">
        <v>543</v>
      </c>
      <c r="P30" s="194">
        <v>0</v>
      </c>
      <c r="Q30" s="194">
        <v>0</v>
      </c>
      <c r="R30" s="194">
        <v>2439</v>
      </c>
      <c r="S30" s="276"/>
      <c r="T30" s="195">
        <v>22</v>
      </c>
      <c r="U30" s="193" t="s">
        <v>226</v>
      </c>
      <c r="V30" s="194">
        <v>0</v>
      </c>
      <c r="W30" s="194">
        <v>0</v>
      </c>
      <c r="X30" s="194">
        <v>0</v>
      </c>
      <c r="Y30" s="194">
        <v>0</v>
      </c>
      <c r="Z30" s="194">
        <v>0</v>
      </c>
      <c r="AA30" s="194">
        <v>0</v>
      </c>
      <c r="AB30" s="194">
        <v>0</v>
      </c>
      <c r="AC30" s="194">
        <v>0</v>
      </c>
      <c r="AD30" s="194">
        <v>0</v>
      </c>
      <c r="AE30" s="194">
        <v>0</v>
      </c>
      <c r="AF30" s="22"/>
      <c r="AG30" s="195">
        <v>22</v>
      </c>
      <c r="AH30" s="193" t="s">
        <v>217</v>
      </c>
      <c r="AI30" s="194">
        <v>0</v>
      </c>
      <c r="AJ30" s="194">
        <v>0</v>
      </c>
      <c r="AK30" s="194">
        <v>0</v>
      </c>
      <c r="AL30" s="196" t="s">
        <v>239</v>
      </c>
      <c r="AM30" s="196" t="s">
        <v>239</v>
      </c>
      <c r="AN30" s="197">
        <v>0</v>
      </c>
      <c r="AP30" s="195">
        <v>22</v>
      </c>
      <c r="AQ30" s="193" t="s">
        <v>226</v>
      </c>
      <c r="AR30" s="194">
        <v>241.23146310999996</v>
      </c>
      <c r="AS30" s="194">
        <v>624.60986693999985</v>
      </c>
      <c r="AT30" s="194">
        <v>825.95</v>
      </c>
      <c r="AU30" s="196">
        <v>2.4238900239284802</v>
      </c>
      <c r="AV30" s="196">
        <v>0.32234542506729391</v>
      </c>
      <c r="AW30" s="197">
        <v>3.2754950064316224E-3</v>
      </c>
      <c r="AY30" s="195">
        <v>22</v>
      </c>
      <c r="AZ30" s="193" t="s">
        <v>226</v>
      </c>
      <c r="BA30" s="194"/>
      <c r="BB30" s="283"/>
      <c r="BC30" s="194">
        <v>0</v>
      </c>
      <c r="BD30" s="196" t="s">
        <v>239</v>
      </c>
      <c r="BE30" s="196" t="s">
        <v>239</v>
      </c>
      <c r="BF30" s="197">
        <v>0</v>
      </c>
      <c r="BH30" s="195">
        <v>22</v>
      </c>
      <c r="BI30" s="193" t="s">
        <v>217</v>
      </c>
      <c r="BJ30" s="194">
        <v>3579.142648</v>
      </c>
      <c r="BK30" s="194">
        <v>1715.3621429999998</v>
      </c>
      <c r="BL30" s="194">
        <v>2858</v>
      </c>
      <c r="BM30" s="196">
        <v>-0.20148474618718237</v>
      </c>
      <c r="BN30" s="196">
        <v>0.66612048170868388</v>
      </c>
      <c r="BO30" s="197">
        <v>5.4462703043407475E-3</v>
      </c>
    </row>
    <row r="31" spans="2:67" x14ac:dyDescent="0.3">
      <c r="B31" s="198"/>
      <c r="H31" s="195">
        <v>23</v>
      </c>
      <c r="I31" s="193" t="s">
        <v>226</v>
      </c>
      <c r="J31" s="194">
        <v>544.41999999999996</v>
      </c>
      <c r="K31" s="194">
        <v>0</v>
      </c>
      <c r="L31" s="194">
        <v>4.6900000000000004</v>
      </c>
      <c r="M31" s="194">
        <v>0</v>
      </c>
      <c r="N31" s="194">
        <v>276.83999999999997</v>
      </c>
      <c r="O31" s="194">
        <v>0</v>
      </c>
      <c r="P31" s="194">
        <v>0</v>
      </c>
      <c r="Q31" s="194">
        <v>0</v>
      </c>
      <c r="R31" s="194">
        <v>825.95</v>
      </c>
      <c r="S31" s="276"/>
      <c r="T31" s="195">
        <v>23</v>
      </c>
      <c r="U31" s="193" t="s">
        <v>159</v>
      </c>
      <c r="V31" s="194">
        <v>0</v>
      </c>
      <c r="W31" s="194">
        <v>0</v>
      </c>
      <c r="X31" s="194">
        <v>0</v>
      </c>
      <c r="Y31" s="194">
        <v>0</v>
      </c>
      <c r="Z31" s="194">
        <v>0</v>
      </c>
      <c r="AA31" s="194">
        <v>0</v>
      </c>
      <c r="AB31" s="194">
        <v>0</v>
      </c>
      <c r="AC31" s="194">
        <v>0</v>
      </c>
      <c r="AD31" s="194">
        <v>-15</v>
      </c>
      <c r="AE31" s="194">
        <v>-15</v>
      </c>
      <c r="AF31" s="22"/>
      <c r="AG31" s="195">
        <v>23</v>
      </c>
      <c r="AH31" s="193" t="s">
        <v>226</v>
      </c>
      <c r="AI31" s="194">
        <v>0</v>
      </c>
      <c r="AJ31" s="194">
        <v>0</v>
      </c>
      <c r="AK31" s="194">
        <v>0</v>
      </c>
      <c r="AL31" s="196" t="s">
        <v>239</v>
      </c>
      <c r="AM31" s="196" t="s">
        <v>239</v>
      </c>
      <c r="AN31" s="197">
        <v>0</v>
      </c>
      <c r="AP31" s="195">
        <v>23</v>
      </c>
      <c r="AQ31" s="193" t="s">
        <v>68</v>
      </c>
      <c r="AR31" s="194">
        <v>761.32054340000013</v>
      </c>
      <c r="AS31" s="194">
        <v>682.76613606000001</v>
      </c>
      <c r="AT31" s="194">
        <v>537.11999999999989</v>
      </c>
      <c r="AU31" s="196">
        <v>-0.29448902350478756</v>
      </c>
      <c r="AV31" s="196">
        <v>-0.213317750204297</v>
      </c>
      <c r="AW31" s="197">
        <v>2.13007310110122E-3</v>
      </c>
      <c r="AY31" s="195">
        <v>23</v>
      </c>
      <c r="AZ31" s="193" t="s">
        <v>159</v>
      </c>
      <c r="BA31" s="194"/>
      <c r="BB31" s="283">
        <v>-15</v>
      </c>
      <c r="BC31" s="194">
        <v>-15</v>
      </c>
      <c r="BD31" s="196" t="s">
        <v>239</v>
      </c>
      <c r="BE31" s="196">
        <v>0</v>
      </c>
      <c r="BF31" s="197">
        <v>-1.0910868388741145E-3</v>
      </c>
      <c r="BH31" s="195">
        <v>22</v>
      </c>
      <c r="BI31" s="193" t="s">
        <v>226</v>
      </c>
      <c r="BJ31" s="194">
        <v>241.23146310999996</v>
      </c>
      <c r="BK31" s="194">
        <v>624.60986693999985</v>
      </c>
      <c r="BL31" s="194">
        <v>825.95</v>
      </c>
      <c r="BM31" s="196">
        <v>2.4238900239284802</v>
      </c>
      <c r="BN31" s="196">
        <v>0.32234542506729391</v>
      </c>
      <c r="BO31" s="197">
        <v>1.5739492504794404E-3</v>
      </c>
    </row>
    <row r="32" spans="2:67" ht="13.95" customHeight="1" x14ac:dyDescent="0.3">
      <c r="B32" s="198"/>
      <c r="H32" s="336" t="s">
        <v>77</v>
      </c>
      <c r="I32" s="337"/>
      <c r="J32" s="208">
        <v>43686.240000000013</v>
      </c>
      <c r="K32" s="208">
        <v>37890.570000000007</v>
      </c>
      <c r="L32" s="208">
        <v>87118.779999999984</v>
      </c>
      <c r="M32" s="208">
        <v>20630.32</v>
      </c>
      <c r="N32" s="208">
        <v>16365.9</v>
      </c>
      <c r="O32" s="208">
        <v>41047.629999999997</v>
      </c>
      <c r="P32" s="208">
        <v>258854.66999999995</v>
      </c>
      <c r="Q32" s="208">
        <v>91.78</v>
      </c>
      <c r="R32" s="209">
        <v>505685.89</v>
      </c>
      <c r="S32" s="276"/>
      <c r="T32" s="195">
        <v>24</v>
      </c>
      <c r="U32" s="193" t="s">
        <v>160</v>
      </c>
      <c r="V32" s="194"/>
      <c r="W32" s="194"/>
      <c r="X32" s="194"/>
      <c r="Y32" s="194"/>
      <c r="Z32" s="194"/>
      <c r="AA32" s="194"/>
      <c r="AB32" s="194"/>
      <c r="AC32" s="194"/>
      <c r="AD32" s="194"/>
      <c r="AE32" s="194">
        <v>0</v>
      </c>
      <c r="AF32" s="22"/>
      <c r="AG32" s="203">
        <v>24</v>
      </c>
      <c r="AH32" s="204" t="s">
        <v>65</v>
      </c>
      <c r="AI32" s="205">
        <v>4181.0062209500002</v>
      </c>
      <c r="AJ32" s="205">
        <v>2512.22836095</v>
      </c>
      <c r="AK32" s="205"/>
      <c r="AL32" s="206">
        <v>-1</v>
      </c>
      <c r="AM32" s="206">
        <v>-1</v>
      </c>
      <c r="AN32" s="206">
        <v>0</v>
      </c>
      <c r="AP32" s="203">
        <v>24</v>
      </c>
      <c r="AQ32" s="204" t="s">
        <v>65</v>
      </c>
      <c r="AR32" s="205">
        <v>12132.67621871996</v>
      </c>
      <c r="AS32" s="205">
        <v>8219.2591636700163</v>
      </c>
      <c r="AT32" s="205">
        <v>0</v>
      </c>
      <c r="AU32" s="206">
        <v>-1</v>
      </c>
      <c r="AV32" s="206">
        <v>-1</v>
      </c>
      <c r="AW32" s="211">
        <v>0</v>
      </c>
      <c r="AX32" s="22"/>
      <c r="AY32" s="203">
        <v>25</v>
      </c>
      <c r="AZ32" s="204" t="s">
        <v>65</v>
      </c>
      <c r="BA32" s="205">
        <v>4</v>
      </c>
      <c r="BB32" s="205"/>
      <c r="BC32" s="205">
        <v>0</v>
      </c>
      <c r="BD32" s="206">
        <v>-1</v>
      </c>
      <c r="BE32" s="206" t="s">
        <v>239</v>
      </c>
      <c r="BF32" s="211">
        <v>0</v>
      </c>
      <c r="BH32" s="203">
        <v>23</v>
      </c>
      <c r="BI32" s="204" t="s">
        <v>65</v>
      </c>
      <c r="BJ32" s="205">
        <v>16313.682439669961</v>
      </c>
      <c r="BK32" s="205">
        <v>10731.487524620017</v>
      </c>
      <c r="BL32" s="205">
        <v>0</v>
      </c>
      <c r="BM32" s="206">
        <v>-1</v>
      </c>
      <c r="BN32" s="206">
        <v>-1</v>
      </c>
      <c r="BO32" s="211">
        <v>0</v>
      </c>
    </row>
    <row r="33" spans="2:67" ht="14.4" customHeight="1" x14ac:dyDescent="0.3">
      <c r="B33" s="198"/>
      <c r="K33" s="179"/>
      <c r="L33" s="179"/>
      <c r="M33" s="179"/>
      <c r="N33" s="179"/>
      <c r="R33" s="270" t="s">
        <v>224</v>
      </c>
      <c r="S33" s="202"/>
      <c r="T33" s="336" t="s">
        <v>77</v>
      </c>
      <c r="U33" s="337"/>
      <c r="V33" s="209">
        <v>517.29000000000008</v>
      </c>
      <c r="W33" s="209">
        <v>0</v>
      </c>
      <c r="X33" s="209">
        <v>0</v>
      </c>
      <c r="Y33" s="209">
        <v>0</v>
      </c>
      <c r="Z33" s="209">
        <v>0</v>
      </c>
      <c r="AA33" s="209">
        <v>3330.3</v>
      </c>
      <c r="AB33" s="209">
        <v>6</v>
      </c>
      <c r="AC33" s="209">
        <v>6799.69</v>
      </c>
      <c r="AD33" s="209">
        <v>3094.48</v>
      </c>
      <c r="AE33" s="209">
        <v>13747.760000000002</v>
      </c>
      <c r="AG33" s="203">
        <v>25</v>
      </c>
      <c r="AH33" s="204" t="s">
        <v>76</v>
      </c>
      <c r="AI33" s="205">
        <v>389.754547</v>
      </c>
      <c r="AJ33" s="205">
        <v>265.90731600000004</v>
      </c>
      <c r="AK33" s="205"/>
      <c r="AL33" s="206">
        <v>-1</v>
      </c>
      <c r="AM33" s="206">
        <v>-1</v>
      </c>
      <c r="AN33" s="206">
        <v>0</v>
      </c>
      <c r="AO33" s="22"/>
      <c r="AP33" s="203">
        <v>25</v>
      </c>
      <c r="AQ33" s="204" t="s">
        <v>76</v>
      </c>
      <c r="AR33" s="205">
        <v>888.30131100000017</v>
      </c>
      <c r="AS33" s="205">
        <v>358.23273299999994</v>
      </c>
      <c r="AT33" s="205">
        <v>0</v>
      </c>
      <c r="AU33" s="206">
        <v>-1</v>
      </c>
      <c r="AV33" s="206">
        <v>-1</v>
      </c>
      <c r="AW33" s="211">
        <v>0</v>
      </c>
      <c r="AX33" s="22"/>
      <c r="AY33" s="212">
        <v>26</v>
      </c>
      <c r="AZ33" s="204" t="s">
        <v>76</v>
      </c>
      <c r="BA33" s="205">
        <v>5.9017359999999996</v>
      </c>
      <c r="BB33" s="205">
        <v>4.6874520000000004</v>
      </c>
      <c r="BC33" s="205">
        <v>0</v>
      </c>
      <c r="BD33" s="206">
        <v>-1</v>
      </c>
      <c r="BE33" s="206">
        <v>-1</v>
      </c>
      <c r="BF33" s="211">
        <v>0</v>
      </c>
      <c r="BH33" s="203">
        <v>25</v>
      </c>
      <c r="BI33" s="204" t="s">
        <v>76</v>
      </c>
      <c r="BJ33" s="205">
        <v>1278.0558580000002</v>
      </c>
      <c r="BK33" s="205">
        <v>624.14004899999998</v>
      </c>
      <c r="BL33" s="205">
        <v>0</v>
      </c>
      <c r="BM33" s="206">
        <v>-1</v>
      </c>
      <c r="BN33" s="206">
        <v>-1</v>
      </c>
      <c r="BO33" s="211">
        <v>0</v>
      </c>
    </row>
    <row r="34" spans="2:67" ht="14.4" customHeight="1" x14ac:dyDescent="0.3">
      <c r="B34" s="198"/>
      <c r="K34" s="213"/>
      <c r="L34" s="207"/>
      <c r="M34" s="180"/>
      <c r="N34" s="179"/>
      <c r="R34" s="272" t="s">
        <v>43</v>
      </c>
      <c r="S34" s="265"/>
      <c r="W34" s="179"/>
      <c r="X34" s="179"/>
      <c r="Y34" s="179"/>
      <c r="Z34" s="179"/>
      <c r="AE34" s="270" t="s">
        <v>224</v>
      </c>
      <c r="AF34" s="22"/>
      <c r="AG34" s="298">
        <v>26</v>
      </c>
      <c r="AH34" s="299" t="s">
        <v>160</v>
      </c>
      <c r="AI34" s="300"/>
      <c r="AJ34" s="300">
        <v>8.9157881099999994</v>
      </c>
      <c r="AK34" s="300"/>
      <c r="AL34" s="301"/>
      <c r="AM34" s="301"/>
      <c r="AN34" s="301"/>
      <c r="AO34" s="22"/>
      <c r="AP34" s="298">
        <v>26</v>
      </c>
      <c r="AQ34" s="299" t="s">
        <v>160</v>
      </c>
      <c r="AR34" s="300"/>
      <c r="AS34" s="300">
        <v>17.577945</v>
      </c>
      <c r="AT34" s="300">
        <v>0</v>
      </c>
      <c r="AU34" s="301" t="s">
        <v>239</v>
      </c>
      <c r="AV34" s="301">
        <v>-1</v>
      </c>
      <c r="AW34" s="302">
        <v>0</v>
      </c>
      <c r="AX34" s="22"/>
      <c r="AY34" s="303">
        <v>27</v>
      </c>
      <c r="AZ34" s="299" t="s">
        <v>160</v>
      </c>
      <c r="BA34" s="300"/>
      <c r="BB34" s="300"/>
      <c r="BC34" s="300">
        <v>0</v>
      </c>
      <c r="BD34" s="301" t="s">
        <v>239</v>
      </c>
      <c r="BE34" s="301" t="s">
        <v>239</v>
      </c>
      <c r="BF34" s="302">
        <v>0</v>
      </c>
      <c r="BG34" s="22"/>
      <c r="BH34" s="298">
        <v>26</v>
      </c>
      <c r="BI34" s="299" t="s">
        <v>160</v>
      </c>
      <c r="BJ34" s="300"/>
      <c r="BK34" s="300">
        <v>26.493733110000001</v>
      </c>
      <c r="BL34" s="300">
        <v>0</v>
      </c>
      <c r="BM34" s="301" t="s">
        <v>239</v>
      </c>
      <c r="BN34" s="301">
        <v>-1</v>
      </c>
      <c r="BO34" s="302">
        <v>0</v>
      </c>
    </row>
    <row r="35" spans="2:67" ht="14.4" customHeight="1" x14ac:dyDescent="0.3">
      <c r="B35" s="198"/>
      <c r="K35" s="179"/>
      <c r="L35" s="179"/>
      <c r="M35" s="179"/>
      <c r="N35" s="179"/>
      <c r="R35" s="269" t="s">
        <v>116</v>
      </c>
      <c r="S35" s="202"/>
      <c r="W35" s="213"/>
      <c r="X35" s="207"/>
      <c r="Y35" s="180"/>
      <c r="Z35" s="179"/>
      <c r="AE35" s="272" t="s">
        <v>43</v>
      </c>
      <c r="AG35" s="338" t="s">
        <v>77</v>
      </c>
      <c r="AH35" s="338"/>
      <c r="AI35" s="209">
        <v>221814.46180209005</v>
      </c>
      <c r="AJ35" s="209">
        <v>191746.53681992998</v>
      </c>
      <c r="AK35" s="209">
        <v>258854.66999999995</v>
      </c>
      <c r="AL35" s="210">
        <v>0.16698734562653694</v>
      </c>
      <c r="AM35" s="210">
        <v>0.34998354751560146</v>
      </c>
      <c r="AN35" s="210">
        <v>1</v>
      </c>
      <c r="AO35" s="22"/>
      <c r="AP35" s="338" t="s">
        <v>77</v>
      </c>
      <c r="AQ35" s="338"/>
      <c r="AR35" s="209">
        <v>252227.30493646982</v>
      </c>
      <c r="AS35" s="209">
        <v>196105.97313812</v>
      </c>
      <c r="AT35" s="209">
        <v>252160.35999999996</v>
      </c>
      <c r="AU35" s="210">
        <v>-2.6541510439059834E-4</v>
      </c>
      <c r="AV35" s="210">
        <v>0.28583722344041051</v>
      </c>
      <c r="AW35" s="210">
        <v>1</v>
      </c>
      <c r="AY35" s="338" t="s">
        <v>77</v>
      </c>
      <c r="AZ35" s="338"/>
      <c r="BA35" s="209">
        <v>19891.88078929</v>
      </c>
      <c r="BB35" s="209">
        <v>11313.807477269998</v>
      </c>
      <c r="BC35" s="209">
        <v>13747.760000000002</v>
      </c>
      <c r="BD35" s="210">
        <v>-0.30887580990320729</v>
      </c>
      <c r="BE35" s="210">
        <v>0.21513115965778407</v>
      </c>
      <c r="BF35" s="210">
        <v>1</v>
      </c>
      <c r="BG35" s="22"/>
      <c r="BH35" s="336" t="s">
        <v>77</v>
      </c>
      <c r="BI35" s="337"/>
      <c r="BJ35" s="209">
        <v>474041.76673855982</v>
      </c>
      <c r="BK35" s="209">
        <v>387852.50995805004</v>
      </c>
      <c r="BL35" s="209">
        <v>524762.79</v>
      </c>
      <c r="BM35" s="210">
        <v>0.10699695010084098</v>
      </c>
      <c r="BN35" s="210">
        <v>0.35299573040473087</v>
      </c>
      <c r="BO35" s="210">
        <v>1</v>
      </c>
    </row>
    <row r="36" spans="2:67" ht="14.4" customHeight="1" x14ac:dyDescent="0.3">
      <c r="B36" s="198"/>
      <c r="R36" s="22"/>
      <c r="S36" s="202"/>
      <c r="AE36" s="269" t="s">
        <v>116</v>
      </c>
      <c r="AN36" s="270" t="s">
        <v>224</v>
      </c>
      <c r="AO36" s="22"/>
      <c r="AP36" s="22"/>
      <c r="AQ36" s="22"/>
      <c r="AR36" s="22"/>
      <c r="AS36" s="22"/>
      <c r="AT36" s="22"/>
      <c r="AU36" s="22"/>
      <c r="AV36" s="22"/>
      <c r="AW36" s="270" t="s">
        <v>224</v>
      </c>
      <c r="AX36" s="22"/>
      <c r="AY36" s="22"/>
      <c r="AZ36" s="22"/>
      <c r="BA36" s="22"/>
      <c r="BB36" s="22"/>
      <c r="BC36" s="22"/>
      <c r="BD36" s="22"/>
      <c r="BE36" s="22"/>
      <c r="BF36" s="270" t="s">
        <v>224</v>
      </c>
      <c r="BG36" s="22"/>
      <c r="BH36" s="22"/>
      <c r="BI36" s="22"/>
      <c r="BJ36" s="271"/>
      <c r="BK36" s="271"/>
      <c r="BL36" s="22"/>
      <c r="BM36" s="22"/>
      <c r="BN36" s="22"/>
      <c r="BO36" s="270" t="s">
        <v>224</v>
      </c>
    </row>
    <row r="37" spans="2:67" ht="14.4" customHeight="1" x14ac:dyDescent="0.3">
      <c r="S37" s="202"/>
      <c r="AN37" s="272" t="s">
        <v>43</v>
      </c>
      <c r="AP37" s="22"/>
      <c r="AQ37" s="22"/>
      <c r="AR37" s="22"/>
      <c r="AS37" s="22"/>
      <c r="AT37" s="22"/>
      <c r="AU37" s="22"/>
      <c r="AV37" s="22"/>
      <c r="AW37" s="272" t="s">
        <v>43</v>
      </c>
      <c r="AX37" s="22"/>
      <c r="AY37" s="22"/>
      <c r="AZ37" s="22"/>
      <c r="BA37" s="22"/>
      <c r="BB37" s="22"/>
      <c r="BC37" s="22"/>
      <c r="BD37" s="22"/>
      <c r="BE37" s="22"/>
      <c r="BF37" s="272" t="s">
        <v>43</v>
      </c>
      <c r="BG37" s="22"/>
      <c r="BH37" s="22"/>
      <c r="BI37" s="22"/>
      <c r="BJ37" s="22"/>
      <c r="BK37" s="22"/>
      <c r="BL37" s="22"/>
      <c r="BM37" s="22"/>
      <c r="BN37" s="22"/>
      <c r="BO37" s="272" t="s">
        <v>43</v>
      </c>
    </row>
    <row r="38" spans="2:67" ht="14.4" customHeight="1" x14ac:dyDescent="0.3">
      <c r="S38" s="202"/>
      <c r="U38" s="173" t="s">
        <v>143</v>
      </c>
      <c r="AN38" s="269" t="s">
        <v>234</v>
      </c>
      <c r="AP38" s="22"/>
      <c r="AQ38" s="22"/>
      <c r="AR38" s="22"/>
      <c r="AS38" s="22"/>
      <c r="AT38" s="22"/>
      <c r="AU38" s="22"/>
      <c r="AV38" s="22"/>
      <c r="AW38" s="269" t="s">
        <v>234</v>
      </c>
      <c r="AX38" s="268"/>
      <c r="AY38" s="22"/>
      <c r="AZ38" s="22"/>
      <c r="BA38" s="22"/>
      <c r="BB38" s="22"/>
      <c r="BC38" s="22"/>
      <c r="BD38" s="22"/>
      <c r="BE38" s="22"/>
      <c r="BF38" s="269" t="s">
        <v>234</v>
      </c>
      <c r="BH38" s="22"/>
      <c r="BI38" s="22"/>
      <c r="BJ38" s="22"/>
      <c r="BK38" s="22"/>
      <c r="BL38" s="22"/>
      <c r="BM38" s="22"/>
      <c r="BN38" s="22"/>
      <c r="BO38" s="269" t="s">
        <v>234</v>
      </c>
    </row>
    <row r="39" spans="2:67" s="22" customFormat="1" ht="14.4" customHeight="1" x14ac:dyDescent="0.3">
      <c r="C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268"/>
      <c r="U39" s="22" t="s">
        <v>144</v>
      </c>
      <c r="AG39" s="173"/>
      <c r="AH39" s="173"/>
      <c r="AI39" s="173"/>
      <c r="AJ39" s="173"/>
      <c r="AK39" s="286"/>
      <c r="AL39" s="286"/>
      <c r="AM39" s="286"/>
      <c r="AN39" s="284" t="s">
        <v>235</v>
      </c>
      <c r="AW39" s="284" t="s">
        <v>235</v>
      </c>
      <c r="AX39" s="268"/>
      <c r="BF39" s="284" t="s">
        <v>235</v>
      </c>
      <c r="BO39" s="284" t="s">
        <v>235</v>
      </c>
    </row>
    <row r="40" spans="2:67" s="22" customFormat="1" ht="14.4" customHeight="1" x14ac:dyDescent="0.3">
      <c r="C40" s="173"/>
      <c r="S40" s="268"/>
      <c r="U40" s="22" t="s">
        <v>145</v>
      </c>
      <c r="AN40" s="269" t="s">
        <v>236</v>
      </c>
      <c r="AW40" s="269" t="s">
        <v>236</v>
      </c>
      <c r="BF40" s="269" t="s">
        <v>236</v>
      </c>
      <c r="BO40" s="269" t="s">
        <v>236</v>
      </c>
    </row>
    <row r="41" spans="2:67" s="22" customFormat="1" ht="14.4" customHeight="1" x14ac:dyDescent="0.3">
      <c r="C41" s="173"/>
      <c r="U41" s="22" t="s">
        <v>146</v>
      </c>
      <c r="AQ41" s="267" t="s">
        <v>228</v>
      </c>
      <c r="AZ41" s="267" t="s">
        <v>228</v>
      </c>
      <c r="BI41" s="267" t="s">
        <v>228</v>
      </c>
    </row>
    <row r="42" spans="2:67" s="22" customFormat="1" ht="14.4" customHeight="1" x14ac:dyDescent="0.3">
      <c r="C42" s="173"/>
      <c r="U42" s="22" t="s">
        <v>147</v>
      </c>
    </row>
    <row r="43" spans="2:67" s="22" customFormat="1" ht="14.4" customHeight="1" x14ac:dyDescent="0.3">
      <c r="C43" s="173"/>
      <c r="U43" s="22" t="s">
        <v>148</v>
      </c>
      <c r="AH43" s="267" t="s">
        <v>228</v>
      </c>
    </row>
    <row r="44" spans="2:67" s="22" customFormat="1" ht="14.4" customHeight="1" x14ac:dyDescent="0.3">
      <c r="U44" s="22" t="s">
        <v>149</v>
      </c>
    </row>
    <row r="45" spans="2:67" s="22" customFormat="1" ht="14.4" customHeight="1" x14ac:dyDescent="0.3">
      <c r="C45" s="4" t="s">
        <v>242</v>
      </c>
      <c r="D45" s="185">
        <f>D8</f>
        <v>42855</v>
      </c>
      <c r="E45" s="185">
        <f>E8</f>
        <v>43220</v>
      </c>
      <c r="F45" s="95" t="s">
        <v>241</v>
      </c>
      <c r="U45" s="22" t="s">
        <v>150</v>
      </c>
    </row>
    <row r="46" spans="2:67" s="22" customFormat="1" ht="14.4" customHeight="1" x14ac:dyDescent="0.3">
      <c r="C46" s="273" t="s">
        <v>36</v>
      </c>
      <c r="D46" s="274">
        <v>0.46950244436768779</v>
      </c>
      <c r="E46" s="274">
        <v>0.51188825933031268</v>
      </c>
      <c r="F46" s="274">
        <v>9.0278156101421203E-2</v>
      </c>
      <c r="U46" s="22" t="s">
        <v>151</v>
      </c>
      <c r="AV46" s="173"/>
      <c r="AW46" s="173"/>
      <c r="AX46" s="173"/>
      <c r="AY46" s="173"/>
      <c r="AZ46" s="173"/>
      <c r="BA46" s="173"/>
      <c r="BB46" s="173"/>
      <c r="BC46" s="173"/>
      <c r="BD46" s="173"/>
      <c r="BE46" s="173"/>
      <c r="BF46" s="173"/>
      <c r="BH46" s="173"/>
      <c r="BI46" s="173"/>
      <c r="BJ46" s="173"/>
      <c r="BK46" s="173"/>
      <c r="BL46" s="173"/>
      <c r="BM46" s="173"/>
      <c r="BN46" s="173"/>
      <c r="BO46" s="173"/>
    </row>
    <row r="47" spans="2:67" s="22" customFormat="1" ht="14.4" customHeight="1" x14ac:dyDescent="0.3">
      <c r="C47" s="273" t="s">
        <v>103</v>
      </c>
      <c r="D47" s="274">
        <v>0.53049755563231227</v>
      </c>
      <c r="E47" s="274">
        <v>0.48811174066968732</v>
      </c>
      <c r="F47" s="274">
        <v>-7.9898228582984343E-2</v>
      </c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173"/>
      <c r="BD47" s="173"/>
      <c r="BE47" s="173"/>
      <c r="BF47" s="173"/>
      <c r="BH47" s="173"/>
      <c r="BI47" s="173"/>
      <c r="BJ47" s="173"/>
      <c r="BK47" s="173"/>
      <c r="BL47" s="173"/>
      <c r="BM47" s="173"/>
      <c r="BN47" s="173"/>
      <c r="BO47" s="173"/>
    </row>
    <row r="48" spans="2:67" s="22" customFormat="1" ht="14.4" customHeight="1" x14ac:dyDescent="0.3">
      <c r="C48" s="18" t="s">
        <v>38</v>
      </c>
      <c r="D48" s="275">
        <v>1</v>
      </c>
      <c r="E48" s="275">
        <v>1</v>
      </c>
      <c r="F48" s="275">
        <v>0</v>
      </c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173"/>
      <c r="BD48" s="173"/>
      <c r="BE48" s="173"/>
      <c r="BF48" s="173"/>
      <c r="BH48" s="173"/>
      <c r="BI48" s="173"/>
      <c r="BJ48" s="173"/>
      <c r="BK48" s="173"/>
      <c r="BL48" s="173"/>
      <c r="BM48" s="173"/>
      <c r="BN48" s="173"/>
      <c r="BO48" s="173"/>
    </row>
    <row r="49" spans="33:41" ht="14.4" customHeight="1" x14ac:dyDescent="0.3">
      <c r="AG49" s="22"/>
      <c r="AH49" s="22"/>
      <c r="AI49" s="22"/>
      <c r="AJ49" s="22"/>
      <c r="AK49" s="22"/>
      <c r="AL49" s="22"/>
      <c r="AM49" s="22"/>
      <c r="AN49" s="22"/>
      <c r="AO49" s="22"/>
    </row>
    <row r="73" spans="3:6" ht="14.4" customHeight="1" x14ac:dyDescent="0.3">
      <c r="C73" s="181" t="s">
        <v>132</v>
      </c>
    </row>
    <row r="75" spans="3:6" ht="14.4" customHeight="1" x14ac:dyDescent="0.3">
      <c r="C75" s="183" t="s">
        <v>133</v>
      </c>
      <c r="D75" s="184">
        <v>42855</v>
      </c>
      <c r="E75" s="184">
        <v>43220</v>
      </c>
      <c r="F75" s="95" t="s">
        <v>241</v>
      </c>
    </row>
    <row r="76" spans="3:6" ht="14.4" customHeight="1" x14ac:dyDescent="0.3">
      <c r="C76" s="190" t="s">
        <v>130</v>
      </c>
      <c r="D76" s="191">
        <v>7226.26</v>
      </c>
      <c r="E76" s="191">
        <v>6799.69</v>
      </c>
      <c r="F76" s="288">
        <v>-5.9030535851187227E-2</v>
      </c>
    </row>
    <row r="77" spans="3:6" ht="14.4" customHeight="1" x14ac:dyDescent="0.3">
      <c r="C77" s="190" t="s">
        <v>128</v>
      </c>
      <c r="D77" s="191">
        <v>5946.46</v>
      </c>
      <c r="E77" s="191">
        <v>3330.3</v>
      </c>
      <c r="F77" s="288">
        <v>-0.43995250956030985</v>
      </c>
    </row>
    <row r="78" spans="3:6" ht="14.4" customHeight="1" x14ac:dyDescent="0.3">
      <c r="C78" s="190" t="s">
        <v>131</v>
      </c>
      <c r="D78" s="191">
        <v>1386.82</v>
      </c>
      <c r="E78" s="191">
        <v>3094.48</v>
      </c>
      <c r="F78" s="288">
        <v>1.2313494180931919</v>
      </c>
    </row>
    <row r="79" spans="3:6" ht="14.4" customHeight="1" x14ac:dyDescent="0.3">
      <c r="C79" s="190" t="s">
        <v>123</v>
      </c>
      <c r="D79" s="191">
        <v>440.09999999999997</v>
      </c>
      <c r="E79" s="191">
        <v>517.29000000000008</v>
      </c>
      <c r="F79" s="288">
        <v>0.17539195637355176</v>
      </c>
    </row>
    <row r="80" spans="3:6" ht="14.4" customHeight="1" x14ac:dyDescent="0.3">
      <c r="C80" s="190" t="s">
        <v>125</v>
      </c>
      <c r="D80" s="191">
        <v>370</v>
      </c>
      <c r="E80" s="191">
        <v>0</v>
      </c>
      <c r="F80" s="288"/>
    </row>
    <row r="81" spans="3:6" ht="14.4" customHeight="1" x14ac:dyDescent="0.3">
      <c r="C81" s="190" t="s">
        <v>124</v>
      </c>
      <c r="D81" s="191">
        <v>0</v>
      </c>
      <c r="E81" s="191">
        <v>0</v>
      </c>
      <c r="F81" s="288"/>
    </row>
    <row r="82" spans="3:6" ht="14.4" customHeight="1" x14ac:dyDescent="0.3">
      <c r="C82" s="190" t="s">
        <v>126</v>
      </c>
      <c r="D82" s="191">
        <v>0</v>
      </c>
      <c r="E82" s="191">
        <v>0</v>
      </c>
      <c r="F82" s="288"/>
    </row>
    <row r="83" spans="3:6" ht="14.4" customHeight="1" x14ac:dyDescent="0.3">
      <c r="C83" s="190" t="s">
        <v>127</v>
      </c>
      <c r="D83" s="191">
        <v>0</v>
      </c>
      <c r="E83" s="191">
        <v>0</v>
      </c>
      <c r="F83" s="288"/>
    </row>
    <row r="84" spans="3:6" ht="14.4" customHeight="1" x14ac:dyDescent="0.3">
      <c r="C84" s="190" t="s">
        <v>129</v>
      </c>
      <c r="D84" s="191">
        <v>0</v>
      </c>
      <c r="E84" s="191">
        <v>6</v>
      </c>
      <c r="F84" s="288"/>
    </row>
    <row r="85" spans="3:6" ht="14.4" customHeight="1" x14ac:dyDescent="0.3">
      <c r="C85" s="199" t="s">
        <v>38</v>
      </c>
      <c r="D85" s="200">
        <v>15369.640000000001</v>
      </c>
      <c r="E85" s="200">
        <v>13747.76</v>
      </c>
      <c r="F85" s="289">
        <v>-0.10552491795513763</v>
      </c>
    </row>
    <row r="86" spans="3:6" ht="14.4" customHeight="1" x14ac:dyDescent="0.3">
      <c r="C86" s="281" t="s">
        <v>43</v>
      </c>
      <c r="D86" s="201"/>
      <c r="E86" s="201"/>
      <c r="F86" s="201"/>
    </row>
    <row r="87" spans="3:6" ht="14.4" customHeight="1" x14ac:dyDescent="0.3">
      <c r="C87" s="282" t="s">
        <v>116</v>
      </c>
      <c r="D87" s="214"/>
      <c r="E87" s="214"/>
      <c r="F87" s="214"/>
    </row>
  </sheetData>
  <mergeCells count="18">
    <mergeCell ref="BH35:BI35"/>
    <mergeCell ref="AG35:AH35"/>
    <mergeCell ref="H32:I32"/>
    <mergeCell ref="T33:U33"/>
    <mergeCell ref="AP35:AQ35"/>
    <mergeCell ref="AY35:AZ35"/>
    <mergeCell ref="BH6:BO6"/>
    <mergeCell ref="BH8:BI8"/>
    <mergeCell ref="AY6:BF6"/>
    <mergeCell ref="AY8:AZ8"/>
    <mergeCell ref="H6:R6"/>
    <mergeCell ref="AG6:AN6"/>
    <mergeCell ref="AG8:AH8"/>
    <mergeCell ref="AP6:AW6"/>
    <mergeCell ref="AP8:AQ8"/>
    <mergeCell ref="T6:AE6"/>
    <mergeCell ref="H8:I8"/>
    <mergeCell ref="T8:U8"/>
  </mergeCells>
  <conditionalFormatting sqref="AL9:AM28">
    <cfRule type="cellIs" dxfId="16" priority="14" operator="lessThan">
      <formula>0</formula>
    </cfRule>
  </conditionalFormatting>
  <conditionalFormatting sqref="AU9:AV31">
    <cfRule type="cellIs" dxfId="15" priority="13" operator="lessThan">
      <formula>0</formula>
    </cfRule>
  </conditionalFormatting>
  <conditionalFormatting sqref="BM9:BN31">
    <cfRule type="cellIs" dxfId="14" priority="12" operator="lessThan">
      <formula>0</formula>
    </cfRule>
  </conditionalFormatting>
  <conditionalFormatting sqref="BD9:BE31">
    <cfRule type="cellIs" dxfId="13" priority="6" operator="lessThan">
      <formula>0</formula>
    </cfRule>
  </conditionalFormatting>
  <conditionalFormatting sqref="AL29:AM31">
    <cfRule type="cellIs" dxfId="12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2:BB41"/>
  <sheetViews>
    <sheetView showGridLines="0" topLeftCell="H1" zoomScale="70" zoomScaleNormal="70" workbookViewId="0">
      <pane ySplit="8" topLeftCell="A9" activePane="bottomLeft" state="frozen"/>
      <selection pane="bottomLeft" activeCell="E19" sqref="E19"/>
    </sheetView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61.33203125" bestFit="1" customWidth="1"/>
    <col min="4" max="5" width="14.44140625" bestFit="1" customWidth="1"/>
    <col min="6" max="6" width="14.44140625" customWidth="1"/>
    <col min="7" max="7" width="11.5546875" customWidth="1"/>
    <col min="8" max="8" width="4.109375" bestFit="1" customWidth="1"/>
    <col min="9" max="9" width="29.33203125" bestFit="1" customWidth="1"/>
    <col min="10" max="11" width="14.44140625" bestFit="1" customWidth="1"/>
    <col min="12" max="14" width="13.33203125" bestFit="1" customWidth="1"/>
    <col min="15" max="15" width="16.33203125" bestFit="1" customWidth="1"/>
    <col min="16" max="16" width="12.33203125" bestFit="1" customWidth="1"/>
    <col min="17" max="17" width="13.6640625" customWidth="1"/>
    <col min="18" max="18" width="14.44140625" customWidth="1"/>
    <col min="19" max="19" width="11.5546875" customWidth="1"/>
    <col min="20" max="20" width="4.109375" bestFit="1" customWidth="1"/>
    <col min="21" max="21" width="29.33203125" bestFit="1" customWidth="1"/>
    <col min="22" max="24" width="14.44140625" bestFit="1" customWidth="1"/>
    <col min="25" max="25" width="11.6640625" customWidth="1"/>
    <col min="26" max="26" width="14.109375" bestFit="1" customWidth="1"/>
    <col min="27" max="27" width="9" customWidth="1"/>
    <col min="28" max="28" width="11.5546875" customWidth="1"/>
    <col min="29" max="54" width="0" hidden="1" customWidth="1"/>
    <col min="55" max="16384" width="11.5546875" hidden="1"/>
  </cols>
  <sheetData>
    <row r="2" spans="2:27" ht="14.4" customHeight="1" x14ac:dyDescent="0.3">
      <c r="B2" s="22"/>
      <c r="C2" s="23" t="s">
        <v>2</v>
      </c>
    </row>
    <row r="3" spans="2:27" ht="15.6" x14ac:dyDescent="0.3">
      <c r="B3" s="22"/>
      <c r="C3" s="23" t="s">
        <v>1</v>
      </c>
      <c r="D3" s="3"/>
      <c r="E3" s="3"/>
      <c r="F3" s="3"/>
    </row>
    <row r="4" spans="2:27" ht="16.2" thickBot="1" x14ac:dyDescent="0.35">
      <c r="B4" s="24"/>
      <c r="C4" s="25" t="s">
        <v>3</v>
      </c>
      <c r="D4" s="20"/>
      <c r="E4" s="20"/>
      <c r="F4" s="20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2:27" ht="15" thickTop="1" x14ac:dyDescent="0.3">
      <c r="B5" s="1"/>
      <c r="C5" s="1"/>
      <c r="D5" s="3"/>
      <c r="E5" s="3"/>
      <c r="F5" s="3"/>
    </row>
    <row r="6" spans="2:27" ht="14.4" customHeight="1" x14ac:dyDescent="0.3">
      <c r="B6" s="1"/>
      <c r="C6" s="38" t="s">
        <v>51</v>
      </c>
      <c r="D6" s="3"/>
      <c r="E6" s="3"/>
      <c r="F6" s="3"/>
      <c r="H6" s="316" t="s">
        <v>237</v>
      </c>
      <c r="I6" s="318"/>
      <c r="J6" s="318"/>
      <c r="K6" s="318"/>
      <c r="L6" s="318"/>
      <c r="M6" s="318"/>
      <c r="N6" s="318"/>
      <c r="O6" s="318"/>
      <c r="P6" s="318"/>
      <c r="Q6" s="318"/>
      <c r="R6" s="317"/>
      <c r="T6" s="316" t="s">
        <v>97</v>
      </c>
      <c r="U6" s="318"/>
      <c r="V6" s="318"/>
      <c r="W6" s="318"/>
      <c r="X6" s="318"/>
      <c r="Y6" s="318"/>
      <c r="Z6" s="318"/>
      <c r="AA6" s="317"/>
    </row>
    <row r="8" spans="2:27" x14ac:dyDescent="0.3">
      <c r="C8" s="4" t="s">
        <v>29</v>
      </c>
      <c r="D8" s="95">
        <v>42855</v>
      </c>
      <c r="E8" s="95">
        <v>43220</v>
      </c>
      <c r="F8" s="95" t="s">
        <v>241</v>
      </c>
      <c r="H8" s="319" t="s">
        <v>39</v>
      </c>
      <c r="I8" s="320"/>
      <c r="J8" s="21" t="s">
        <v>44</v>
      </c>
      <c r="K8" s="21" t="s">
        <v>45</v>
      </c>
      <c r="L8" s="21" t="s">
        <v>46</v>
      </c>
      <c r="M8" s="21" t="s">
        <v>47</v>
      </c>
      <c r="N8" s="21" t="s">
        <v>48</v>
      </c>
      <c r="O8" s="21" t="s">
        <v>49</v>
      </c>
      <c r="P8" s="21" t="s">
        <v>50</v>
      </c>
      <c r="Q8" s="21" t="s">
        <v>188</v>
      </c>
      <c r="R8" s="21" t="s">
        <v>38</v>
      </c>
      <c r="T8" s="339" t="s">
        <v>39</v>
      </c>
      <c r="U8" s="339"/>
      <c r="V8" s="143">
        <v>42855</v>
      </c>
      <c r="W8" s="143">
        <v>43189</v>
      </c>
      <c r="X8" s="143">
        <v>43220</v>
      </c>
      <c r="Y8" s="143" t="s">
        <v>40</v>
      </c>
      <c r="Z8" s="143" t="s">
        <v>41</v>
      </c>
      <c r="AA8" s="143" t="s">
        <v>42</v>
      </c>
    </row>
    <row r="9" spans="2:27" x14ac:dyDescent="0.3">
      <c r="C9" s="17" t="s">
        <v>44</v>
      </c>
      <c r="D9" s="7">
        <v>118633736.13999999</v>
      </c>
      <c r="E9" s="7">
        <v>128989309.78000002</v>
      </c>
      <c r="F9" s="288">
        <v>8.729029344384287E-2</v>
      </c>
      <c r="G9" s="290"/>
      <c r="H9" s="39">
        <v>1</v>
      </c>
      <c r="I9" s="40" t="s">
        <v>78</v>
      </c>
      <c r="J9" s="42">
        <v>178797</v>
      </c>
      <c r="K9" s="42">
        <v>103374952</v>
      </c>
      <c r="L9" s="42">
        <v>0</v>
      </c>
      <c r="M9" s="42">
        <v>253300</v>
      </c>
      <c r="N9" s="42"/>
      <c r="O9" s="42"/>
      <c r="P9" s="42"/>
      <c r="Q9" s="42"/>
      <c r="R9" s="194">
        <v>103807049</v>
      </c>
      <c r="T9" s="39">
        <v>1</v>
      </c>
      <c r="U9" s="40" t="s">
        <v>78</v>
      </c>
      <c r="V9" s="42">
        <v>91731376.852676079</v>
      </c>
      <c r="W9" s="70">
        <v>100949542.96352667</v>
      </c>
      <c r="X9" s="42">
        <v>103807049</v>
      </c>
      <c r="Y9" s="63">
        <v>0.13164167552742501</v>
      </c>
      <c r="Z9" s="63">
        <v>2.8306280074054113E-2</v>
      </c>
      <c r="AA9" s="41">
        <v>0.21084249791857546</v>
      </c>
    </row>
    <row r="10" spans="2:27" x14ac:dyDescent="0.3">
      <c r="C10" s="17" t="s">
        <v>45</v>
      </c>
      <c r="D10" s="7">
        <v>102717332.98999999</v>
      </c>
      <c r="E10" s="7">
        <v>120261514.82999998</v>
      </c>
      <c r="F10" s="288">
        <v>0.17080059741921061</v>
      </c>
      <c r="G10" s="290"/>
      <c r="H10" s="39">
        <v>2</v>
      </c>
      <c r="I10" s="40" t="s">
        <v>58</v>
      </c>
      <c r="J10" s="42">
        <v>35272286.75</v>
      </c>
      <c r="K10" s="42">
        <v>5122288.24</v>
      </c>
      <c r="L10" s="42">
        <v>5348275</v>
      </c>
      <c r="M10" s="42">
        <v>8556858.75</v>
      </c>
      <c r="N10" s="42">
        <v>16493898.710000001</v>
      </c>
      <c r="O10" s="42">
        <v>6457240.6500000004</v>
      </c>
      <c r="P10" s="42">
        <v>0</v>
      </c>
      <c r="Q10" s="42">
        <v>5210346.09</v>
      </c>
      <c r="R10" s="194">
        <v>82461194.190000013</v>
      </c>
      <c r="T10" s="39">
        <v>2</v>
      </c>
      <c r="U10" s="40" t="s">
        <v>58</v>
      </c>
      <c r="V10" s="42">
        <v>71113190.535646141</v>
      </c>
      <c r="W10" s="70">
        <v>80222538.733055472</v>
      </c>
      <c r="X10" s="42">
        <v>82461194.190000013</v>
      </c>
      <c r="Y10" s="63">
        <v>0.15957663506414588</v>
      </c>
      <c r="Z10" s="63">
        <v>2.7905567341788728E-2</v>
      </c>
      <c r="AA10" s="41">
        <v>0.16748693207113829</v>
      </c>
    </row>
    <row r="11" spans="2:27" x14ac:dyDescent="0.3">
      <c r="C11" s="17" t="s">
        <v>49</v>
      </c>
      <c r="D11" s="7">
        <v>80218413.629999995</v>
      </c>
      <c r="E11" s="7">
        <v>78345851.189999998</v>
      </c>
      <c r="F11" s="288">
        <v>-2.3343299315753296E-2</v>
      </c>
      <c r="G11" s="290"/>
      <c r="H11" s="39">
        <v>3</v>
      </c>
      <c r="I11" s="40" t="s">
        <v>62</v>
      </c>
      <c r="J11" s="42">
        <v>17647000.210000001</v>
      </c>
      <c r="K11" s="42">
        <v>190455.44</v>
      </c>
      <c r="L11" s="42">
        <v>16764076.01</v>
      </c>
      <c r="M11" s="42">
        <v>7912950.9199999999</v>
      </c>
      <c r="N11" s="42">
        <v>8515525.1799999997</v>
      </c>
      <c r="O11" s="42">
        <v>17675484.43</v>
      </c>
      <c r="P11" s="42">
        <v>0</v>
      </c>
      <c r="Q11" s="42">
        <v>0</v>
      </c>
      <c r="R11" s="194">
        <v>68705492.189999998</v>
      </c>
      <c r="T11" s="39">
        <v>3</v>
      </c>
      <c r="U11" s="40" t="s">
        <v>62</v>
      </c>
      <c r="V11" s="42">
        <v>65080785.905920371</v>
      </c>
      <c r="W11" s="70">
        <v>67306841.149941757</v>
      </c>
      <c r="X11" s="42">
        <v>68705492.189999998</v>
      </c>
      <c r="Y11" s="63">
        <v>5.5695490360541111E-2</v>
      </c>
      <c r="Z11" s="63">
        <v>2.0780221091380779E-2</v>
      </c>
      <c r="AA11" s="41">
        <v>0.13954772564688528</v>
      </c>
    </row>
    <row r="12" spans="2:27" x14ac:dyDescent="0.3">
      <c r="C12" s="17" t="s">
        <v>46</v>
      </c>
      <c r="D12" s="7">
        <v>55715434.789999992</v>
      </c>
      <c r="E12" s="7">
        <v>52456323.18</v>
      </c>
      <c r="F12" s="288">
        <v>-5.8495668611114326E-2</v>
      </c>
      <c r="G12" s="290"/>
      <c r="H12" s="61">
        <v>4</v>
      </c>
      <c r="I12" s="62" t="s">
        <v>57</v>
      </c>
      <c r="J12" s="42">
        <v>20253149</v>
      </c>
      <c r="K12" s="42">
        <v>210871</v>
      </c>
      <c r="L12" s="42">
        <v>15401426</v>
      </c>
      <c r="M12" s="42">
        <v>5109601</v>
      </c>
      <c r="N12" s="42">
        <v>4891995.16</v>
      </c>
      <c r="O12" s="42">
        <v>10935</v>
      </c>
      <c r="P12" s="42">
        <v>471497.01</v>
      </c>
      <c r="Q12" s="42">
        <v>5814577.8200000003</v>
      </c>
      <c r="R12" s="194">
        <v>52164051.989999995</v>
      </c>
      <c r="T12" s="39">
        <v>4</v>
      </c>
      <c r="U12" s="62" t="s">
        <v>57</v>
      </c>
      <c r="V12" s="42">
        <v>45217632.330854669</v>
      </c>
      <c r="W12" s="70">
        <v>52527407.679950804</v>
      </c>
      <c r="X12" s="70">
        <v>52164051.989999995</v>
      </c>
      <c r="Y12" s="63">
        <v>0.15362192359650306</v>
      </c>
      <c r="Z12" s="63">
        <v>-6.9174494992163549E-3</v>
      </c>
      <c r="AA12" s="41">
        <v>0.10595040634597017</v>
      </c>
    </row>
    <row r="13" spans="2:27" x14ac:dyDescent="0.3">
      <c r="C13" s="17" t="s">
        <v>189</v>
      </c>
      <c r="D13" s="7">
        <v>47360971.409999996</v>
      </c>
      <c r="E13" s="7">
        <v>53163175.479999997</v>
      </c>
      <c r="F13" s="288">
        <v>0.12251024202546024</v>
      </c>
      <c r="G13" s="290"/>
      <c r="H13" s="61">
        <v>5</v>
      </c>
      <c r="I13" s="62" t="s">
        <v>73</v>
      </c>
      <c r="J13" s="42">
        <v>6906003.2800000003</v>
      </c>
      <c r="K13" s="42">
        <v>246200.34</v>
      </c>
      <c r="L13" s="42">
        <v>50040.2</v>
      </c>
      <c r="M13" s="42">
        <v>184655.48</v>
      </c>
      <c r="N13" s="42">
        <v>2522121.27</v>
      </c>
      <c r="O13" s="42">
        <v>27551711.059999999</v>
      </c>
      <c r="P13" s="42">
        <v>0</v>
      </c>
      <c r="Q13" s="42">
        <v>0</v>
      </c>
      <c r="R13" s="194">
        <v>37460731.629999995</v>
      </c>
      <c r="T13" s="39">
        <v>5</v>
      </c>
      <c r="U13" s="62" t="s">
        <v>73</v>
      </c>
      <c r="V13" s="42">
        <v>38139529.963824339</v>
      </c>
      <c r="W13" s="70">
        <v>37538495.315373063</v>
      </c>
      <c r="X13" s="70">
        <v>37460731.629999995</v>
      </c>
      <c r="Y13" s="63">
        <v>-1.7797763487599094E-2</v>
      </c>
      <c r="Z13" s="63">
        <v>-2.0715717217685281E-3</v>
      </c>
      <c r="AA13" s="41">
        <v>7.6086492264379732E-2</v>
      </c>
    </row>
    <row r="14" spans="2:27" x14ac:dyDescent="0.3">
      <c r="C14" s="17" t="s">
        <v>47</v>
      </c>
      <c r="D14" s="7">
        <v>41546028.180000007</v>
      </c>
      <c r="E14" s="7">
        <v>44083572.130000003</v>
      </c>
      <c r="F14" s="288">
        <v>6.107789507593786E-2</v>
      </c>
      <c r="G14" s="290"/>
      <c r="H14" s="61">
        <v>6</v>
      </c>
      <c r="I14" s="62" t="s">
        <v>61</v>
      </c>
      <c r="J14" s="42">
        <v>10239128.699999999</v>
      </c>
      <c r="K14" s="42">
        <v>40769.769999999997</v>
      </c>
      <c r="L14" s="42">
        <v>625253.55000000005</v>
      </c>
      <c r="M14" s="42">
        <v>1921134.56</v>
      </c>
      <c r="N14" s="42">
        <v>3101216.84</v>
      </c>
      <c r="O14" s="42">
        <v>16249820.59</v>
      </c>
      <c r="P14" s="42"/>
      <c r="Q14" s="42">
        <v>572149.19999999995</v>
      </c>
      <c r="R14" s="194">
        <v>32749473.209999997</v>
      </c>
      <c r="T14" s="39">
        <v>6</v>
      </c>
      <c r="U14" s="62" t="s">
        <v>61</v>
      </c>
      <c r="V14" s="42">
        <v>32744138.410670131</v>
      </c>
      <c r="W14" s="70">
        <v>32442487.44895602</v>
      </c>
      <c r="X14" s="70">
        <v>32749473.209999997</v>
      </c>
      <c r="Y14" s="63">
        <v>1.6292379609916807E-4</v>
      </c>
      <c r="Z14" s="63">
        <v>9.4624606552435875E-3</v>
      </c>
      <c r="AA14" s="41">
        <v>6.6517455255990052E-2</v>
      </c>
    </row>
    <row r="15" spans="2:27" x14ac:dyDescent="0.3">
      <c r="C15" s="17" t="s">
        <v>191</v>
      </c>
      <c r="D15" s="7">
        <v>10802912.869999999</v>
      </c>
      <c r="E15" s="7">
        <v>12883904.880000001</v>
      </c>
      <c r="F15" s="288">
        <v>0.19263249042570507</v>
      </c>
      <c r="G15" s="290"/>
      <c r="H15" s="61">
        <v>7</v>
      </c>
      <c r="I15" s="62" t="s">
        <v>59</v>
      </c>
      <c r="J15" s="42">
        <v>5357805.59</v>
      </c>
      <c r="K15" s="42">
        <v>1987.41</v>
      </c>
      <c r="L15" s="42">
        <v>4472511.68</v>
      </c>
      <c r="M15" s="42">
        <v>2349355.33</v>
      </c>
      <c r="N15" s="42">
        <v>4486547.01</v>
      </c>
      <c r="O15" s="42">
        <v>1064719.1000000001</v>
      </c>
      <c r="P15" s="42">
        <v>1419434.94</v>
      </c>
      <c r="Q15" s="42">
        <v>0</v>
      </c>
      <c r="R15" s="194">
        <v>19152361.060000002</v>
      </c>
      <c r="T15" s="39">
        <v>7</v>
      </c>
      <c r="U15" s="62" t="s">
        <v>59</v>
      </c>
      <c r="V15" s="42">
        <v>17054979.75075582</v>
      </c>
      <c r="W15" s="70">
        <v>18945319.679648511</v>
      </c>
      <c r="X15" s="70">
        <v>19152361.060000002</v>
      </c>
      <c r="Y15" s="63">
        <v>0.12297764875101858</v>
      </c>
      <c r="Z15" s="63">
        <v>1.0928365625516356E-2</v>
      </c>
      <c r="AA15" s="41">
        <v>3.8900360677133365E-2</v>
      </c>
    </row>
    <row r="16" spans="2:27" x14ac:dyDescent="0.3">
      <c r="B16" s="10"/>
      <c r="C16" s="17" t="s">
        <v>190</v>
      </c>
      <c r="D16" s="7">
        <v>1795984.03</v>
      </c>
      <c r="E16" s="7">
        <v>2160396.9299999997</v>
      </c>
      <c r="F16" s="288">
        <v>0.20290430978943608</v>
      </c>
      <c r="G16" s="290"/>
      <c r="H16" s="61">
        <v>8</v>
      </c>
      <c r="I16" s="62" t="s">
        <v>60</v>
      </c>
      <c r="J16" s="42">
        <v>10476571.76</v>
      </c>
      <c r="K16" s="42">
        <v>64308.71</v>
      </c>
      <c r="L16" s="42">
        <v>1927684.79</v>
      </c>
      <c r="M16" s="42">
        <v>1724240.98</v>
      </c>
      <c r="N16" s="42">
        <v>2151590.13</v>
      </c>
      <c r="O16" s="42">
        <v>3276.24</v>
      </c>
      <c r="P16" s="42">
        <v>0</v>
      </c>
      <c r="Q16" s="42">
        <v>881357</v>
      </c>
      <c r="R16" s="194">
        <v>17229029.609999999</v>
      </c>
      <c r="T16" s="39">
        <v>8</v>
      </c>
      <c r="U16" s="62" t="s">
        <v>60</v>
      </c>
      <c r="V16" s="42">
        <v>15118452.878886592</v>
      </c>
      <c r="W16" s="70">
        <v>17411719.374895349</v>
      </c>
      <c r="X16" s="70">
        <v>17229029.609999999</v>
      </c>
      <c r="Y16" s="63">
        <v>0.1396026926843088</v>
      </c>
      <c r="Z16" s="63">
        <v>-1.0492344894942218E-2</v>
      </c>
      <c r="AA16" s="41">
        <v>3.4993882156167451E-2</v>
      </c>
    </row>
    <row r="17" spans="2:27" x14ac:dyDescent="0.3">
      <c r="B17" s="10"/>
      <c r="C17" s="18" t="s">
        <v>38</v>
      </c>
      <c r="D17" s="6">
        <v>458790814.0399999</v>
      </c>
      <c r="E17" s="6">
        <v>492344048.40000004</v>
      </c>
      <c r="F17" s="289">
        <v>7.3134058776239463E-2</v>
      </c>
      <c r="G17" s="290"/>
      <c r="H17" s="61">
        <v>9</v>
      </c>
      <c r="I17" s="62" t="s">
        <v>216</v>
      </c>
      <c r="J17" s="42">
        <v>2133024.89</v>
      </c>
      <c r="K17" s="42">
        <v>774853.9</v>
      </c>
      <c r="L17" s="42">
        <v>2070311.28</v>
      </c>
      <c r="M17" s="42">
        <v>7101706.5999999996</v>
      </c>
      <c r="N17" s="42">
        <v>1045365.42</v>
      </c>
      <c r="O17" s="42">
        <v>0</v>
      </c>
      <c r="P17" s="42">
        <v>2510.13</v>
      </c>
      <c r="Q17" s="42">
        <v>38095.040000000001</v>
      </c>
      <c r="R17" s="194">
        <v>13165867.26</v>
      </c>
      <c r="T17" s="39">
        <v>9</v>
      </c>
      <c r="U17" s="62" t="s">
        <v>216</v>
      </c>
      <c r="V17" s="42">
        <v>11417508.43779812</v>
      </c>
      <c r="W17" s="70">
        <v>12458764.22941857</v>
      </c>
      <c r="X17" s="70">
        <v>13165867.26</v>
      </c>
      <c r="Y17" s="63">
        <v>0.15312962821326837</v>
      </c>
      <c r="Z17" s="63">
        <v>5.6755470892672077E-2</v>
      </c>
      <c r="AA17" s="41">
        <v>2.6741193079891819E-2</v>
      </c>
    </row>
    <row r="18" spans="2:27" x14ac:dyDescent="0.3">
      <c r="B18" s="10"/>
      <c r="C18" s="9" t="s">
        <v>27</v>
      </c>
      <c r="D18" s="12"/>
      <c r="E18" s="12"/>
      <c r="F18" s="12"/>
      <c r="H18" s="61">
        <v>10</v>
      </c>
      <c r="I18" s="62" t="s">
        <v>63</v>
      </c>
      <c r="J18" s="42">
        <v>2295323.54</v>
      </c>
      <c r="K18" s="42">
        <v>82303.25</v>
      </c>
      <c r="L18" s="42">
        <v>309386.25</v>
      </c>
      <c r="M18" s="42">
        <v>1199958.6200000001</v>
      </c>
      <c r="N18" s="42">
        <v>4699408.5199999996</v>
      </c>
      <c r="O18" s="42">
        <v>2090426.04</v>
      </c>
      <c r="P18" s="42"/>
      <c r="Q18" s="42"/>
      <c r="R18" s="194">
        <v>10676806.219999999</v>
      </c>
      <c r="T18" s="39">
        <v>10</v>
      </c>
      <c r="U18" s="62" t="s">
        <v>63</v>
      </c>
      <c r="V18" s="42">
        <v>8334727.4345152099</v>
      </c>
      <c r="W18" s="70">
        <v>10273229.02145607</v>
      </c>
      <c r="X18" s="70">
        <v>10676806.219999999</v>
      </c>
      <c r="Y18" s="63">
        <v>0.28100244475733316</v>
      </c>
      <c r="Z18" s="63">
        <v>3.9284357206584186E-2</v>
      </c>
      <c r="AA18" s="41">
        <v>2.1685661184891049E-2</v>
      </c>
    </row>
    <row r="19" spans="2:27" x14ac:dyDescent="0.3">
      <c r="B19" s="10"/>
      <c r="C19" s="100" t="s">
        <v>116</v>
      </c>
      <c r="D19" s="101"/>
      <c r="E19" s="101">
        <f>E13+E15</f>
        <v>66047080.359999999</v>
      </c>
      <c r="F19" s="101"/>
      <c r="H19" s="61">
        <v>11</v>
      </c>
      <c r="I19" s="62" t="s">
        <v>66</v>
      </c>
      <c r="J19" s="42">
        <v>4949464.21</v>
      </c>
      <c r="K19" s="42">
        <v>126653.98</v>
      </c>
      <c r="L19" s="42">
        <v>1602505.44</v>
      </c>
      <c r="M19" s="42">
        <v>1983927.87</v>
      </c>
      <c r="N19" s="42">
        <v>825866.27</v>
      </c>
      <c r="O19" s="42">
        <v>72227.09</v>
      </c>
      <c r="P19" s="42">
        <v>0</v>
      </c>
      <c r="Q19" s="42">
        <v>142903.96</v>
      </c>
      <c r="R19" s="194">
        <v>9703548.8200000003</v>
      </c>
      <c r="T19" s="61">
        <v>11</v>
      </c>
      <c r="U19" s="62" t="s">
        <v>66</v>
      </c>
      <c r="V19" s="42">
        <v>8253439.95287765</v>
      </c>
      <c r="W19" s="70">
        <v>9614844.5719192903</v>
      </c>
      <c r="X19" s="70">
        <v>9703548.8200000003</v>
      </c>
      <c r="Y19" s="63">
        <v>0.17569751223751906</v>
      </c>
      <c r="Z19" s="63">
        <v>9.2257599607772356E-3</v>
      </c>
      <c r="AA19" s="64">
        <v>1.9708878073238026E-2</v>
      </c>
    </row>
    <row r="20" spans="2:27" x14ac:dyDescent="0.3">
      <c r="B20" s="10"/>
      <c r="H20" s="61">
        <v>12</v>
      </c>
      <c r="I20" s="62" t="s">
        <v>72</v>
      </c>
      <c r="J20" s="42">
        <v>1931695.49</v>
      </c>
      <c r="K20" s="42">
        <v>0</v>
      </c>
      <c r="L20" s="42">
        <v>40458.67</v>
      </c>
      <c r="M20" s="42">
        <v>23746.57</v>
      </c>
      <c r="N20" s="42">
        <v>146827.17000000001</v>
      </c>
      <c r="O20" s="42">
        <v>6064769.7699999996</v>
      </c>
      <c r="P20" s="42">
        <v>0</v>
      </c>
      <c r="Q20" s="42">
        <v>47644.58</v>
      </c>
      <c r="R20" s="194">
        <v>8255142.25</v>
      </c>
      <c r="T20" s="61">
        <v>12</v>
      </c>
      <c r="U20" s="62" t="s">
        <v>72</v>
      </c>
      <c r="V20" s="42">
        <v>7540130.567975359</v>
      </c>
      <c r="W20" s="70">
        <v>7942028.0484945597</v>
      </c>
      <c r="X20" s="70">
        <v>8255142.25</v>
      </c>
      <c r="Y20" s="63">
        <v>9.4827493447057432E-2</v>
      </c>
      <c r="Z20" s="63">
        <v>3.9424967979657666E-2</v>
      </c>
      <c r="AA20" s="64">
        <v>1.6767019479218308E-2</v>
      </c>
    </row>
    <row r="21" spans="2:27" x14ac:dyDescent="0.3">
      <c r="B21" s="10"/>
      <c r="C21" s="12"/>
      <c r="E21" s="101"/>
      <c r="F21" s="101"/>
      <c r="H21" s="61">
        <v>13</v>
      </c>
      <c r="I21" s="62" t="s">
        <v>69</v>
      </c>
      <c r="J21" s="42">
        <v>3159421.69</v>
      </c>
      <c r="K21" s="42">
        <v>205454.35</v>
      </c>
      <c r="L21" s="42">
        <v>1763019.99</v>
      </c>
      <c r="M21" s="42">
        <v>962514.24</v>
      </c>
      <c r="N21" s="42">
        <v>526007</v>
      </c>
      <c r="O21" s="42"/>
      <c r="P21" s="42">
        <v>33052.76</v>
      </c>
      <c r="Q21" s="42"/>
      <c r="R21" s="194">
        <v>6649470.0300000003</v>
      </c>
      <c r="T21" s="61">
        <v>13</v>
      </c>
      <c r="U21" s="62" t="s">
        <v>69</v>
      </c>
      <c r="V21" s="42">
        <v>4439271.3594382601</v>
      </c>
      <c r="W21" s="70">
        <v>6446507.9988585599</v>
      </c>
      <c r="X21" s="70">
        <v>6649470.0300000003</v>
      </c>
      <c r="Y21" s="63">
        <v>0.4978741986255637</v>
      </c>
      <c r="Z21" s="63">
        <v>3.1484026883605409E-2</v>
      </c>
      <c r="AA21" s="64">
        <v>1.3505738622431171E-2</v>
      </c>
    </row>
    <row r="22" spans="2:27" x14ac:dyDescent="0.3">
      <c r="B22" s="10"/>
      <c r="C22" s="12"/>
      <c r="D22" s="12"/>
      <c r="E22" s="101"/>
      <c r="F22" s="101"/>
      <c r="H22" s="61">
        <v>14</v>
      </c>
      <c r="I22" s="62" t="s">
        <v>217</v>
      </c>
      <c r="J22" s="42">
        <v>49189</v>
      </c>
      <c r="K22" s="42">
        <v>4662402</v>
      </c>
      <c r="L22" s="42">
        <v>123</v>
      </c>
      <c r="M22" s="42">
        <v>321696</v>
      </c>
      <c r="N22" s="42">
        <v>0</v>
      </c>
      <c r="O22" s="42">
        <v>0</v>
      </c>
      <c r="P22" s="42">
        <v>0</v>
      </c>
      <c r="Q22" s="42">
        <v>0</v>
      </c>
      <c r="R22" s="194">
        <v>5033410</v>
      </c>
      <c r="T22" s="61">
        <v>14</v>
      </c>
      <c r="U22" s="62" t="s">
        <v>217</v>
      </c>
      <c r="V22" s="42">
        <v>3608355.5974835497</v>
      </c>
      <c r="W22" s="70">
        <v>5060731.921250361</v>
      </c>
      <c r="X22" s="70">
        <v>5033410</v>
      </c>
      <c r="Y22" s="63">
        <v>0.39493180869154809</v>
      </c>
      <c r="Z22" s="63">
        <v>-5.3988082505683765E-3</v>
      </c>
      <c r="AA22" s="64">
        <v>1.0223359084683517E-2</v>
      </c>
    </row>
    <row r="23" spans="2:27" x14ac:dyDescent="0.3">
      <c r="B23" s="10"/>
      <c r="C23" s="12"/>
      <c r="D23" s="12"/>
      <c r="E23" s="101"/>
      <c r="F23" s="101"/>
      <c r="H23" s="61">
        <v>15</v>
      </c>
      <c r="I23" s="62" t="s">
        <v>67</v>
      </c>
      <c r="J23" s="42">
        <v>1393618.69</v>
      </c>
      <c r="K23" s="42">
        <v>2202.98</v>
      </c>
      <c r="L23" s="42">
        <v>66100.89</v>
      </c>
      <c r="M23" s="42">
        <v>762718.82</v>
      </c>
      <c r="N23" s="42">
        <v>635095.62</v>
      </c>
      <c r="O23" s="42">
        <v>943997.3</v>
      </c>
      <c r="P23" s="42">
        <v>118850.47</v>
      </c>
      <c r="Q23" s="42">
        <v>0</v>
      </c>
      <c r="R23" s="194">
        <v>3922584.77</v>
      </c>
      <c r="T23" s="61">
        <v>15</v>
      </c>
      <c r="U23" s="62" t="s">
        <v>67</v>
      </c>
      <c r="V23" s="42">
        <v>3702603.2542931102</v>
      </c>
      <c r="W23" s="70">
        <v>3831148.4389574104</v>
      </c>
      <c r="X23" s="70">
        <v>3922584.77</v>
      </c>
      <c r="Y23" s="63">
        <v>5.9412662010660977E-2</v>
      </c>
      <c r="Z23" s="63">
        <v>2.3866559205279136E-2</v>
      </c>
      <c r="AA23" s="64">
        <v>7.9671619525968872E-3</v>
      </c>
    </row>
    <row r="24" spans="2:27" x14ac:dyDescent="0.3">
      <c r="B24" s="10"/>
      <c r="C24" s="12"/>
      <c r="D24" s="12"/>
      <c r="E24" s="101"/>
      <c r="F24" s="101"/>
      <c r="H24" s="61">
        <v>16</v>
      </c>
      <c r="I24" s="62" t="s">
        <v>74</v>
      </c>
      <c r="J24" s="42">
        <v>823255</v>
      </c>
      <c r="K24" s="42">
        <v>34478</v>
      </c>
      <c r="L24" s="42">
        <v>12749</v>
      </c>
      <c r="M24" s="42">
        <v>2313145</v>
      </c>
      <c r="N24" s="42">
        <v>625965</v>
      </c>
      <c r="O24" s="42">
        <v>0</v>
      </c>
      <c r="P24" s="42">
        <v>47629</v>
      </c>
      <c r="Q24" s="42">
        <v>0</v>
      </c>
      <c r="R24" s="194">
        <v>3857221</v>
      </c>
      <c r="T24" s="61">
        <v>16</v>
      </c>
      <c r="U24" s="62" t="s">
        <v>74</v>
      </c>
      <c r="V24" s="42">
        <v>2985582.7071652501</v>
      </c>
      <c r="W24" s="70">
        <v>3938486.6984406002</v>
      </c>
      <c r="X24" s="70">
        <v>3857221</v>
      </c>
      <c r="Y24" s="63">
        <v>0.29194913634208208</v>
      </c>
      <c r="Z24" s="63">
        <v>-2.0633736930678603E-2</v>
      </c>
      <c r="AA24" s="64">
        <v>7.8344015989124747E-3</v>
      </c>
    </row>
    <row r="25" spans="2:27" x14ac:dyDescent="0.3">
      <c r="B25" s="10"/>
      <c r="C25" s="12"/>
      <c r="D25" s="12"/>
      <c r="E25" s="101"/>
      <c r="F25" s="101"/>
      <c r="H25" s="61">
        <v>17</v>
      </c>
      <c r="I25" s="62" t="s">
        <v>64</v>
      </c>
      <c r="J25" s="42">
        <v>2446633.56</v>
      </c>
      <c r="K25" s="42">
        <v>0</v>
      </c>
      <c r="L25" s="42">
        <v>50651.66</v>
      </c>
      <c r="M25" s="42">
        <v>356782.28</v>
      </c>
      <c r="N25" s="42">
        <v>725942.32</v>
      </c>
      <c r="O25" s="42">
        <v>34535</v>
      </c>
      <c r="P25" s="42">
        <v>0</v>
      </c>
      <c r="Q25" s="42">
        <v>52447.06</v>
      </c>
      <c r="R25" s="194">
        <v>3666991.88</v>
      </c>
      <c r="T25" s="61">
        <v>17</v>
      </c>
      <c r="U25" s="62" t="s">
        <v>64</v>
      </c>
      <c r="V25" s="42">
        <v>5506881.84488713</v>
      </c>
      <c r="W25" s="70">
        <v>3654669.4866387397</v>
      </c>
      <c r="X25" s="70">
        <v>3666991.88</v>
      </c>
      <c r="Y25" s="63">
        <v>-0.3341073981086734</v>
      </c>
      <c r="Z25" s="63">
        <v>3.3716847464073663E-3</v>
      </c>
      <c r="AA25" s="64">
        <v>7.448027232007463E-3</v>
      </c>
    </row>
    <row r="26" spans="2:27" x14ac:dyDescent="0.3">
      <c r="B26" s="10"/>
      <c r="C26" s="12"/>
      <c r="D26" s="12"/>
      <c r="E26" s="101"/>
      <c r="F26" s="101"/>
      <c r="H26" s="61">
        <v>18</v>
      </c>
      <c r="I26" s="62" t="s">
        <v>81</v>
      </c>
      <c r="J26" s="42"/>
      <c r="K26" s="42">
        <v>2946655.34</v>
      </c>
      <c r="L26" s="42"/>
      <c r="M26" s="42"/>
      <c r="N26" s="42"/>
      <c r="O26" s="42"/>
      <c r="P26" s="42"/>
      <c r="Q26" s="42"/>
      <c r="R26" s="194">
        <v>2946655.34</v>
      </c>
      <c r="T26" s="61">
        <v>18</v>
      </c>
      <c r="U26" s="62" t="s">
        <v>81</v>
      </c>
      <c r="V26" s="42">
        <v>1456387.2902701399</v>
      </c>
      <c r="W26" s="70">
        <v>2486546.77475309</v>
      </c>
      <c r="X26" s="70">
        <v>2946655.34</v>
      </c>
      <c r="Y26" s="63">
        <v>1.023263564359612</v>
      </c>
      <c r="Z26" s="63">
        <v>0.18503917558220784</v>
      </c>
      <c r="AA26" s="64">
        <v>5.9849516807929798E-3</v>
      </c>
    </row>
    <row r="27" spans="2:27" x14ac:dyDescent="0.3">
      <c r="B27" s="10"/>
      <c r="C27" s="12"/>
      <c r="D27" s="12"/>
      <c r="E27" s="101"/>
      <c r="F27" s="101"/>
      <c r="H27" s="61">
        <v>19</v>
      </c>
      <c r="I27" s="62" t="s">
        <v>70</v>
      </c>
      <c r="J27" s="42">
        <v>490567.74</v>
      </c>
      <c r="K27" s="42">
        <v>303545.43</v>
      </c>
      <c r="L27" s="42">
        <v>619697.75</v>
      </c>
      <c r="M27" s="42">
        <v>510760.58</v>
      </c>
      <c r="N27" s="42">
        <v>628741.14</v>
      </c>
      <c r="O27" s="42">
        <v>0</v>
      </c>
      <c r="P27" s="42">
        <v>0</v>
      </c>
      <c r="Q27" s="42">
        <v>0</v>
      </c>
      <c r="R27" s="194">
        <v>2553312.64</v>
      </c>
      <c r="T27" s="61">
        <v>19</v>
      </c>
      <c r="U27" s="62" t="s">
        <v>70</v>
      </c>
      <c r="V27" s="42">
        <v>1998756.1877142</v>
      </c>
      <c r="W27" s="70">
        <v>2442241.96555172</v>
      </c>
      <c r="X27" s="70">
        <v>2553312.64</v>
      </c>
      <c r="Y27" s="63">
        <v>0.27745077448390387</v>
      </c>
      <c r="Z27" s="63">
        <v>4.5478980385626366E-2</v>
      </c>
      <c r="AA27" s="64">
        <v>5.1860333201907364E-3</v>
      </c>
    </row>
    <row r="28" spans="2:27" x14ac:dyDescent="0.3">
      <c r="B28" s="10"/>
      <c r="C28" s="12"/>
      <c r="D28" s="12"/>
      <c r="E28" s="101"/>
      <c r="F28" s="101"/>
      <c r="H28" s="61">
        <v>20</v>
      </c>
      <c r="I28" s="62" t="s">
        <v>71</v>
      </c>
      <c r="J28" s="42">
        <v>288743.53999999998</v>
      </c>
      <c r="K28" s="42">
        <v>3562.83</v>
      </c>
      <c r="L28" s="42">
        <v>1332052.02</v>
      </c>
      <c r="M28" s="42">
        <v>532219.62</v>
      </c>
      <c r="N28" s="42">
        <v>207867.29</v>
      </c>
      <c r="O28" s="42">
        <v>38843.919999999998</v>
      </c>
      <c r="P28" s="42"/>
      <c r="Q28" s="42">
        <v>124384.13</v>
      </c>
      <c r="R28" s="194">
        <v>2527673.35</v>
      </c>
      <c r="T28" s="61">
        <v>20</v>
      </c>
      <c r="U28" s="62" t="s">
        <v>71</v>
      </c>
      <c r="V28" s="42">
        <v>2184089.1124694501</v>
      </c>
      <c r="W28" s="70">
        <v>2579859.4858577498</v>
      </c>
      <c r="X28" s="68">
        <v>2527673.35</v>
      </c>
      <c r="Y28" s="63">
        <v>0.15731237135378362</v>
      </c>
      <c r="Z28" s="63">
        <v>-2.0228286131017348E-2</v>
      </c>
      <c r="AA28" s="64">
        <v>5.1339573581001587E-3</v>
      </c>
    </row>
    <row r="29" spans="2:27" x14ac:dyDescent="0.3">
      <c r="B29" s="10"/>
      <c r="C29" s="12"/>
      <c r="D29" s="12"/>
      <c r="E29" s="101"/>
      <c r="F29" s="101"/>
      <c r="H29" s="61">
        <v>21</v>
      </c>
      <c r="I29" s="66" t="s">
        <v>159</v>
      </c>
      <c r="J29" s="42">
        <v>2427186.71</v>
      </c>
      <c r="K29" s="42">
        <v>13069.63</v>
      </c>
      <c r="L29" s="42"/>
      <c r="M29" s="42">
        <v>2298.91</v>
      </c>
      <c r="N29" s="42">
        <v>32200.37</v>
      </c>
      <c r="O29" s="42"/>
      <c r="P29" s="42"/>
      <c r="Q29" s="42"/>
      <c r="R29" s="194">
        <v>2474755.62</v>
      </c>
      <c r="T29" s="61">
        <v>21</v>
      </c>
      <c r="U29" s="66" t="s">
        <v>159</v>
      </c>
      <c r="V29" s="42"/>
      <c r="W29" s="70">
        <v>2420777.7039685999</v>
      </c>
      <c r="X29" s="68">
        <v>2474755.62</v>
      </c>
      <c r="Y29" s="63" t="s">
        <v>239</v>
      </c>
      <c r="Z29" s="63">
        <v>2.2297758254675504E-2</v>
      </c>
      <c r="AA29" s="64">
        <v>5.0264761563430333E-3</v>
      </c>
    </row>
    <row r="30" spans="2:27" x14ac:dyDescent="0.3">
      <c r="B30" s="10"/>
      <c r="C30" s="12"/>
      <c r="D30" s="15"/>
      <c r="E30" s="101"/>
      <c r="F30" s="101"/>
      <c r="H30" s="61">
        <v>22</v>
      </c>
      <c r="I30" s="62" t="s">
        <v>68</v>
      </c>
      <c r="J30" s="42">
        <v>47902</v>
      </c>
      <c r="K30" s="42">
        <v>1384791</v>
      </c>
      <c r="L30" s="42">
        <v>0</v>
      </c>
      <c r="M30" s="42">
        <v>0</v>
      </c>
      <c r="N30" s="42">
        <v>900995.06</v>
      </c>
      <c r="O30" s="42">
        <v>87865</v>
      </c>
      <c r="P30" s="42"/>
      <c r="Q30" s="42"/>
      <c r="R30" s="194">
        <v>2421553.06</v>
      </c>
      <c r="T30" s="61">
        <v>22</v>
      </c>
      <c r="U30" s="62" t="s">
        <v>68</v>
      </c>
      <c r="V30" s="42">
        <v>1876127.90060215</v>
      </c>
      <c r="W30" s="70">
        <v>2431438.5933396299</v>
      </c>
      <c r="X30" s="70">
        <v>2421553.06</v>
      </c>
      <c r="Y30" s="63">
        <v>0.29071853748499432</v>
      </c>
      <c r="Z30" s="63">
        <v>-4.0657137575709212E-3</v>
      </c>
      <c r="AA30" s="64">
        <v>4.9184164363710028E-3</v>
      </c>
    </row>
    <row r="31" spans="2:27" x14ac:dyDescent="0.3">
      <c r="B31" s="10"/>
      <c r="C31" s="12"/>
      <c r="D31" s="16"/>
      <c r="E31" s="16"/>
      <c r="F31" s="16"/>
      <c r="H31" s="61">
        <v>23</v>
      </c>
      <c r="I31" s="66" t="s">
        <v>226</v>
      </c>
      <c r="J31" s="42">
        <v>222541.43</v>
      </c>
      <c r="K31" s="42">
        <v>469709.23</v>
      </c>
      <c r="L31" s="42"/>
      <c r="M31" s="42"/>
      <c r="N31" s="42"/>
      <c r="O31" s="42"/>
      <c r="P31" s="42">
        <v>67422.62</v>
      </c>
      <c r="Q31" s="42"/>
      <c r="R31" s="194">
        <v>759673.27999999991</v>
      </c>
      <c r="T31" s="61">
        <v>23</v>
      </c>
      <c r="U31" s="66" t="s">
        <v>226</v>
      </c>
      <c r="V31" s="42">
        <v>276397.43350386998</v>
      </c>
      <c r="W31" s="70">
        <v>688437.86231904</v>
      </c>
      <c r="X31" s="68">
        <v>759673.27999999991</v>
      </c>
      <c r="Y31" s="63">
        <v>1.7484816713732738</v>
      </c>
      <c r="Z31" s="63">
        <v>0.10347399755295217</v>
      </c>
      <c r="AA31" s="64">
        <v>1.5429724040917239E-3</v>
      </c>
    </row>
    <row r="32" spans="2:27" ht="13.95" customHeight="1" x14ac:dyDescent="0.3">
      <c r="B32" s="10"/>
      <c r="C32" s="12"/>
      <c r="H32" s="321" t="s">
        <v>77</v>
      </c>
      <c r="I32" s="322"/>
      <c r="J32" s="71">
        <v>128989309.78000002</v>
      </c>
      <c r="K32" s="71">
        <v>120261514.83</v>
      </c>
      <c r="L32" s="71">
        <v>52456323.18</v>
      </c>
      <c r="M32" s="71">
        <v>44083572.129999988</v>
      </c>
      <c r="N32" s="71">
        <v>53163175.479999997</v>
      </c>
      <c r="O32" s="71">
        <v>78345851.189999998</v>
      </c>
      <c r="P32" s="71">
        <v>2160396.9299999997</v>
      </c>
      <c r="Q32" s="71">
        <v>12883904.880000001</v>
      </c>
      <c r="R32" s="69">
        <v>492344048.39999992</v>
      </c>
      <c r="T32" s="43">
        <v>24</v>
      </c>
      <c r="U32" s="44" t="s">
        <v>65</v>
      </c>
      <c r="V32" s="45">
        <v>13587096.984757269</v>
      </c>
      <c r="W32" s="45">
        <v>15742280.432552859</v>
      </c>
      <c r="X32" s="45">
        <v>0</v>
      </c>
      <c r="Y32" s="46">
        <v>-1</v>
      </c>
      <c r="Z32" s="46">
        <v>-1</v>
      </c>
      <c r="AA32" s="47">
        <v>0</v>
      </c>
    </row>
    <row r="33" spans="2:27" ht="14.4" customHeight="1" x14ac:dyDescent="0.3">
      <c r="B33" s="10"/>
      <c r="C33" s="12"/>
      <c r="R33" s="270" t="s">
        <v>224</v>
      </c>
      <c r="S33" s="22"/>
      <c r="T33" s="43">
        <v>25</v>
      </c>
      <c r="U33" s="44" t="s">
        <v>76</v>
      </c>
      <c r="V33" s="45">
        <v>335343.17841882003</v>
      </c>
      <c r="W33" s="45">
        <v>394676.32988134999</v>
      </c>
      <c r="X33" s="45">
        <v>0</v>
      </c>
      <c r="Y33" s="46">
        <v>-1</v>
      </c>
      <c r="Z33" s="46">
        <v>-1</v>
      </c>
      <c r="AA33" s="47">
        <v>0</v>
      </c>
    </row>
    <row r="34" spans="2:27" ht="14.4" customHeight="1" x14ac:dyDescent="0.3">
      <c r="R34" s="272" t="s">
        <v>43</v>
      </c>
      <c r="S34" s="22"/>
      <c r="T34" s="293">
        <v>26</v>
      </c>
      <c r="U34" s="294" t="s">
        <v>160</v>
      </c>
      <c r="V34" s="295"/>
      <c r="W34" s="295">
        <v>48848.376606369995</v>
      </c>
      <c r="X34" s="295">
        <v>0</v>
      </c>
      <c r="Y34" s="296" t="s">
        <v>239</v>
      </c>
      <c r="Z34" s="296">
        <v>-1</v>
      </c>
      <c r="AA34" s="297">
        <v>0</v>
      </c>
    </row>
    <row r="35" spans="2:27" ht="14.4" customHeight="1" x14ac:dyDescent="0.3">
      <c r="R35" s="269" t="s">
        <v>116</v>
      </c>
      <c r="S35" s="22"/>
      <c r="T35" s="340" t="s">
        <v>77</v>
      </c>
      <c r="U35" s="340"/>
      <c r="V35" s="69">
        <v>439780345.71022761</v>
      </c>
      <c r="W35" s="69">
        <v>483614065.14657158</v>
      </c>
      <c r="X35" s="69">
        <v>492344048.39999992</v>
      </c>
      <c r="Y35" s="96">
        <v>0.11952262806307101</v>
      </c>
      <c r="Z35" s="96">
        <v>1.8051549536266087E-2</v>
      </c>
      <c r="AA35" s="96">
        <v>1</v>
      </c>
    </row>
    <row r="36" spans="2:27" ht="14.4" customHeight="1" x14ac:dyDescent="0.3">
      <c r="S36" s="22"/>
      <c r="AA36" s="270" t="s">
        <v>224</v>
      </c>
    </row>
    <row r="37" spans="2:27" ht="14.4" customHeight="1" x14ac:dyDescent="0.3">
      <c r="C37" s="12"/>
      <c r="S37" s="22"/>
      <c r="AA37" s="272" t="s">
        <v>27</v>
      </c>
    </row>
    <row r="38" spans="2:27" ht="14.4" customHeight="1" x14ac:dyDescent="0.3">
      <c r="C38" s="12"/>
      <c r="AA38" s="269" t="s">
        <v>234</v>
      </c>
    </row>
    <row r="39" spans="2:27" ht="14.4" customHeight="1" x14ac:dyDescent="0.3">
      <c r="AA39" s="284" t="s">
        <v>235</v>
      </c>
    </row>
    <row r="40" spans="2:27" ht="14.4" customHeight="1" x14ac:dyDescent="0.3">
      <c r="AA40" s="269" t="s">
        <v>236</v>
      </c>
    </row>
    <row r="41" spans="2:27" ht="14.4" customHeight="1" x14ac:dyDescent="0.3">
      <c r="U41" s="267" t="s">
        <v>228</v>
      </c>
    </row>
  </sheetData>
  <mergeCells count="6">
    <mergeCell ref="T6:AA6"/>
    <mergeCell ref="T8:U8"/>
    <mergeCell ref="H8:I8"/>
    <mergeCell ref="H6:R6"/>
    <mergeCell ref="T35:U35"/>
    <mergeCell ref="H32:I32"/>
  </mergeCells>
  <conditionalFormatting sqref="Y9:Z31">
    <cfRule type="cellIs" dxfId="11" priority="2" operator="lessThan">
      <formula>0</formula>
    </cfRule>
  </conditionalFormatting>
  <dataValidations count="1">
    <dataValidation type="decimal" allowBlank="1" showInputMessage="1" showErrorMessage="1" errorTitle="Error" error="Recuerde que debe ingresar una cifra válida en millones de pesos." sqref="E22:F29" xr:uid="{00000000-0002-0000-0700-000000000000}">
      <formula1>#REF!</formula1>
      <formula2>#REF!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2:BB41"/>
  <sheetViews>
    <sheetView showGridLines="0" topLeftCell="D1" zoomScale="70" zoomScaleNormal="70" workbookViewId="0">
      <pane ySplit="8" topLeftCell="A9" activePane="bottomLeft" state="frozen"/>
      <selection pane="bottomLeft" activeCell="V35" sqref="V35"/>
    </sheetView>
  </sheetViews>
  <sheetFormatPr baseColWidth="10" defaultColWidth="0" defaultRowHeight="14.4" customHeight="1" x14ac:dyDescent="0.3"/>
  <cols>
    <col min="1" max="1" width="3.88671875" customWidth="1"/>
    <col min="2" max="2" width="17.33203125" customWidth="1"/>
    <col min="3" max="3" width="61.33203125" bestFit="1" customWidth="1"/>
    <col min="4" max="7" width="11.5546875" customWidth="1"/>
    <col min="8" max="8" width="4.109375" bestFit="1" customWidth="1"/>
    <col min="9" max="9" width="29.33203125" bestFit="1" customWidth="1"/>
    <col min="10" max="10" width="14.44140625" bestFit="1" customWidth="1"/>
    <col min="11" max="11" width="9.6640625" bestFit="1" customWidth="1"/>
    <col min="12" max="12" width="11.44140625" bestFit="1" customWidth="1"/>
    <col min="13" max="13" width="8.5546875" bestFit="1" customWidth="1"/>
    <col min="14" max="14" width="6.33203125" bestFit="1" customWidth="1"/>
    <col min="15" max="15" width="16.33203125" bestFit="1" customWidth="1"/>
    <col min="16" max="16" width="6" bestFit="1" customWidth="1"/>
    <col min="17" max="17" width="6" customWidth="1"/>
    <col min="18" max="18" width="9" bestFit="1" customWidth="1"/>
    <col min="19" max="19" width="11.5546875" customWidth="1"/>
    <col min="20" max="20" width="4.109375" bestFit="1" customWidth="1"/>
    <col min="21" max="21" width="31.33203125" customWidth="1"/>
    <col min="22" max="22" width="10.33203125" customWidth="1"/>
    <col min="23" max="23" width="11.109375" customWidth="1"/>
    <col min="24" max="24" width="9.33203125" customWidth="1"/>
    <col min="25" max="25" width="11.6640625" customWidth="1"/>
    <col min="26" max="26" width="14.109375" bestFit="1" customWidth="1"/>
    <col min="27" max="27" width="10" customWidth="1"/>
    <col min="28" max="28" width="11.5546875" customWidth="1"/>
    <col min="29" max="54" width="0" hidden="1" customWidth="1"/>
    <col min="55" max="16384" width="11.5546875" hidden="1"/>
  </cols>
  <sheetData>
    <row r="2" spans="2:27" ht="14.4" customHeight="1" x14ac:dyDescent="0.3">
      <c r="B2" s="22"/>
      <c r="C2" s="23" t="s">
        <v>2</v>
      </c>
    </row>
    <row r="3" spans="2:27" ht="15.6" x14ac:dyDescent="0.3">
      <c r="B3" s="22"/>
      <c r="C3" s="23" t="s">
        <v>1</v>
      </c>
      <c r="D3" s="3"/>
      <c r="E3" s="3"/>
      <c r="F3" s="3"/>
    </row>
    <row r="4" spans="2:27" ht="16.2" thickBot="1" x14ac:dyDescent="0.35">
      <c r="B4" s="24"/>
      <c r="C4" s="25" t="s">
        <v>3</v>
      </c>
      <c r="D4" s="20"/>
      <c r="E4" s="20"/>
      <c r="F4" s="20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2:27" ht="15" thickTop="1" x14ac:dyDescent="0.3">
      <c r="B5" s="1"/>
      <c r="C5" s="1"/>
      <c r="D5" s="3"/>
      <c r="E5" s="3"/>
      <c r="F5" s="3"/>
    </row>
    <row r="6" spans="2:27" ht="14.4" customHeight="1" x14ac:dyDescent="0.3">
      <c r="B6" s="1"/>
      <c r="C6" s="38" t="s">
        <v>53</v>
      </c>
      <c r="D6" s="3"/>
      <c r="E6" s="3"/>
      <c r="F6" s="3"/>
      <c r="H6" s="316" t="s">
        <v>238</v>
      </c>
      <c r="I6" s="318"/>
      <c r="J6" s="318"/>
      <c r="K6" s="318"/>
      <c r="L6" s="318"/>
      <c r="M6" s="318"/>
      <c r="N6" s="318"/>
      <c r="O6" s="318"/>
      <c r="P6" s="318"/>
      <c r="Q6" s="318"/>
      <c r="R6" s="317"/>
      <c r="T6" s="316" t="s">
        <v>98</v>
      </c>
      <c r="U6" s="318"/>
      <c r="V6" s="318"/>
      <c r="W6" s="318"/>
      <c r="X6" s="318"/>
      <c r="Y6" s="318"/>
      <c r="Z6" s="318"/>
      <c r="AA6" s="317"/>
    </row>
    <row r="8" spans="2:27" x14ac:dyDescent="0.3">
      <c r="C8" s="4" t="s">
        <v>29</v>
      </c>
      <c r="D8" s="95">
        <v>42855</v>
      </c>
      <c r="E8" s="95">
        <v>43220</v>
      </c>
      <c r="F8" s="95" t="s">
        <v>241</v>
      </c>
      <c r="H8" s="319" t="s">
        <v>39</v>
      </c>
      <c r="I8" s="320"/>
      <c r="J8" s="21" t="s">
        <v>44</v>
      </c>
      <c r="K8" s="21" t="s">
        <v>45</v>
      </c>
      <c r="L8" s="21" t="s">
        <v>46</v>
      </c>
      <c r="M8" s="21" t="s">
        <v>47</v>
      </c>
      <c r="N8" s="21" t="s">
        <v>48</v>
      </c>
      <c r="O8" s="21" t="s">
        <v>49</v>
      </c>
      <c r="P8" s="21" t="s">
        <v>50</v>
      </c>
      <c r="Q8" s="21" t="s">
        <v>188</v>
      </c>
      <c r="R8" s="21" t="s">
        <v>38</v>
      </c>
      <c r="T8" s="339"/>
      <c r="U8" s="339"/>
      <c r="V8" s="263">
        <v>42855</v>
      </c>
      <c r="W8" s="263">
        <v>43189</v>
      </c>
      <c r="X8" s="263">
        <v>43220</v>
      </c>
      <c r="Y8" s="143" t="s">
        <v>40</v>
      </c>
      <c r="Z8" s="143" t="s">
        <v>41</v>
      </c>
      <c r="AA8" s="143" t="s">
        <v>42</v>
      </c>
    </row>
    <row r="9" spans="2:27" x14ac:dyDescent="0.3">
      <c r="C9" s="17" t="s">
        <v>44</v>
      </c>
      <c r="D9" s="72">
        <v>11309</v>
      </c>
      <c r="E9" s="72">
        <v>10666</v>
      </c>
      <c r="F9" s="288">
        <v>-5.6857370236095162E-2</v>
      </c>
      <c r="H9" s="39">
        <v>1</v>
      </c>
      <c r="I9" s="40" t="s">
        <v>57</v>
      </c>
      <c r="J9" s="74">
        <v>3295</v>
      </c>
      <c r="K9" s="74">
        <v>83</v>
      </c>
      <c r="L9" s="74">
        <v>1695</v>
      </c>
      <c r="M9" s="74">
        <v>251</v>
      </c>
      <c r="N9" s="74">
        <v>9</v>
      </c>
      <c r="O9" s="74">
        <v>4</v>
      </c>
      <c r="P9" s="74">
        <v>1</v>
      </c>
      <c r="Q9" s="74">
        <v>19</v>
      </c>
      <c r="R9" s="75">
        <v>5357</v>
      </c>
      <c r="T9" s="61">
        <v>1</v>
      </c>
      <c r="U9" s="40" t="s">
        <v>57</v>
      </c>
      <c r="V9" s="74">
        <v>4699</v>
      </c>
      <c r="W9" s="74">
        <v>5373</v>
      </c>
      <c r="X9" s="74">
        <v>5357</v>
      </c>
      <c r="Y9" s="63">
        <v>0.14002979357310075</v>
      </c>
      <c r="Z9" s="63">
        <v>-2.9778522240834215E-3</v>
      </c>
      <c r="AA9" s="64">
        <v>0.26157226562500002</v>
      </c>
    </row>
    <row r="10" spans="2:27" x14ac:dyDescent="0.3">
      <c r="C10" s="17" t="s">
        <v>46</v>
      </c>
      <c r="D10" s="72">
        <v>7550</v>
      </c>
      <c r="E10" s="72">
        <v>6014</v>
      </c>
      <c r="F10" s="288">
        <v>-0.20344370860927152</v>
      </c>
      <c r="H10" s="39">
        <v>2</v>
      </c>
      <c r="I10" s="40" t="s">
        <v>62</v>
      </c>
      <c r="J10" s="74">
        <v>1688</v>
      </c>
      <c r="K10" s="74">
        <v>8</v>
      </c>
      <c r="L10" s="74">
        <v>2089</v>
      </c>
      <c r="M10" s="74">
        <v>273</v>
      </c>
      <c r="N10" s="74">
        <v>8</v>
      </c>
      <c r="O10" s="74">
        <v>3</v>
      </c>
      <c r="P10" s="74"/>
      <c r="Q10" s="74"/>
      <c r="R10" s="75">
        <v>4069</v>
      </c>
      <c r="T10" s="61">
        <v>2</v>
      </c>
      <c r="U10" s="40" t="s">
        <v>62</v>
      </c>
      <c r="V10" s="74">
        <v>4108</v>
      </c>
      <c r="W10" s="74">
        <v>4211</v>
      </c>
      <c r="X10" s="74">
        <v>4069</v>
      </c>
      <c r="Y10" s="63">
        <v>-9.493670886076E-3</v>
      </c>
      <c r="Z10" s="63">
        <v>-3.3721206364283995E-2</v>
      </c>
      <c r="AA10" s="64">
        <v>0.19868164062499999</v>
      </c>
    </row>
    <row r="11" spans="2:27" x14ac:dyDescent="0.3">
      <c r="C11" s="17" t="s">
        <v>47</v>
      </c>
      <c r="D11" s="72">
        <v>2432</v>
      </c>
      <c r="E11" s="72">
        <v>2229</v>
      </c>
      <c r="F11" s="288">
        <v>-8.3470394736842146E-2</v>
      </c>
      <c r="H11" s="39">
        <v>3</v>
      </c>
      <c r="I11" s="40" t="s">
        <v>58</v>
      </c>
      <c r="J11" s="74">
        <v>858</v>
      </c>
      <c r="K11" s="74">
        <v>76</v>
      </c>
      <c r="L11" s="74">
        <v>288</v>
      </c>
      <c r="M11" s="74">
        <v>491</v>
      </c>
      <c r="N11" s="74">
        <v>7</v>
      </c>
      <c r="O11" s="74">
        <v>13</v>
      </c>
      <c r="P11" s="74">
        <v>0</v>
      </c>
      <c r="Q11" s="74">
        <v>7</v>
      </c>
      <c r="R11" s="75">
        <v>1740</v>
      </c>
      <c r="T11" s="61">
        <v>3</v>
      </c>
      <c r="U11" s="40" t="s">
        <v>58</v>
      </c>
      <c r="V11" s="74">
        <v>1671</v>
      </c>
      <c r="W11" s="74">
        <v>1718</v>
      </c>
      <c r="X11" s="75">
        <v>1740</v>
      </c>
      <c r="Y11" s="63">
        <v>4.1292639138240661E-2</v>
      </c>
      <c r="Z11" s="63">
        <v>1.2805587892898762E-2</v>
      </c>
      <c r="AA11" s="64">
        <v>8.49609375E-2</v>
      </c>
    </row>
    <row r="12" spans="2:27" x14ac:dyDescent="0.3">
      <c r="C12" s="17" t="s">
        <v>45</v>
      </c>
      <c r="D12" s="72">
        <v>1303</v>
      </c>
      <c r="E12" s="72">
        <v>1310</v>
      </c>
      <c r="F12" s="288">
        <v>5.372217958557135E-3</v>
      </c>
      <c r="H12" s="61">
        <v>4</v>
      </c>
      <c r="I12" s="62" t="s">
        <v>59</v>
      </c>
      <c r="J12" s="74">
        <v>634</v>
      </c>
      <c r="K12" s="74">
        <v>1</v>
      </c>
      <c r="L12" s="74">
        <v>491</v>
      </c>
      <c r="M12" s="74">
        <v>155</v>
      </c>
      <c r="N12" s="74">
        <v>5</v>
      </c>
      <c r="O12" s="74">
        <v>9</v>
      </c>
      <c r="P12" s="74">
        <v>1</v>
      </c>
      <c r="Q12" s="74">
        <v>0</v>
      </c>
      <c r="R12" s="75">
        <v>1296</v>
      </c>
      <c r="T12" s="61">
        <v>4</v>
      </c>
      <c r="U12" s="62" t="s">
        <v>59</v>
      </c>
      <c r="V12" s="74">
        <v>1291</v>
      </c>
      <c r="W12" s="74">
        <v>1290</v>
      </c>
      <c r="X12" s="74">
        <v>1296</v>
      </c>
      <c r="Y12" s="63">
        <v>3.8729666924863793E-3</v>
      </c>
      <c r="Z12" s="63">
        <v>4.6511627906977715E-3</v>
      </c>
      <c r="AA12" s="64">
        <v>6.3281249999999997E-2</v>
      </c>
    </row>
    <row r="13" spans="2:27" x14ac:dyDescent="0.3">
      <c r="C13" s="17" t="s">
        <v>49</v>
      </c>
      <c r="D13" s="72">
        <v>109</v>
      </c>
      <c r="E13" s="72">
        <v>100</v>
      </c>
      <c r="F13" s="288">
        <v>-8.256880733944949E-2</v>
      </c>
      <c r="H13" s="61">
        <v>5</v>
      </c>
      <c r="I13" s="62" t="s">
        <v>61</v>
      </c>
      <c r="J13" s="74">
        <v>833</v>
      </c>
      <c r="K13" s="74">
        <v>2</v>
      </c>
      <c r="L13" s="74">
        <v>79</v>
      </c>
      <c r="M13" s="74">
        <v>88</v>
      </c>
      <c r="N13" s="74">
        <v>7</v>
      </c>
      <c r="O13" s="74">
        <v>7</v>
      </c>
      <c r="P13" s="74"/>
      <c r="Q13" s="74">
        <v>8</v>
      </c>
      <c r="R13" s="75">
        <v>1024</v>
      </c>
      <c r="T13" s="61">
        <v>5</v>
      </c>
      <c r="U13" s="62" t="s">
        <v>61</v>
      </c>
      <c r="V13" s="74">
        <v>1138</v>
      </c>
      <c r="W13" s="74">
        <v>1019</v>
      </c>
      <c r="X13" s="75">
        <v>1024</v>
      </c>
      <c r="Y13" s="63">
        <v>-0.10017574692442888</v>
      </c>
      <c r="Z13" s="63">
        <v>4.9067713444552741E-3</v>
      </c>
      <c r="AA13" s="64">
        <v>0.05</v>
      </c>
    </row>
    <row r="14" spans="2:27" x14ac:dyDescent="0.3">
      <c r="C14" s="17" t="s">
        <v>189</v>
      </c>
      <c r="D14" s="72">
        <v>107</v>
      </c>
      <c r="E14" s="72">
        <v>89</v>
      </c>
      <c r="F14" s="288">
        <v>-0.16822429906542058</v>
      </c>
      <c r="H14" s="61">
        <v>6</v>
      </c>
      <c r="I14" s="62" t="s">
        <v>78</v>
      </c>
      <c r="J14" s="74">
        <v>25</v>
      </c>
      <c r="K14" s="74">
        <v>904</v>
      </c>
      <c r="L14" s="74">
        <v>0</v>
      </c>
      <c r="M14" s="74">
        <v>24</v>
      </c>
      <c r="N14" s="74"/>
      <c r="O14" s="74"/>
      <c r="P14" s="74"/>
      <c r="Q14" s="74"/>
      <c r="R14" s="75">
        <v>953</v>
      </c>
      <c r="T14" s="61">
        <v>6</v>
      </c>
      <c r="U14" s="62" t="s">
        <v>78</v>
      </c>
      <c r="V14" s="74">
        <v>1002</v>
      </c>
      <c r="W14" s="74">
        <v>956</v>
      </c>
      <c r="X14" s="75">
        <v>953</v>
      </c>
      <c r="Y14" s="63">
        <v>-4.8902195608782395E-2</v>
      </c>
      <c r="Z14" s="63">
        <v>-3.1380753138074979E-3</v>
      </c>
      <c r="AA14" s="64">
        <v>4.6533203124999999E-2</v>
      </c>
    </row>
    <row r="15" spans="2:27" x14ac:dyDescent="0.3">
      <c r="C15" s="17" t="s">
        <v>191</v>
      </c>
      <c r="D15" s="72">
        <v>32</v>
      </c>
      <c r="E15" s="72">
        <v>58</v>
      </c>
      <c r="F15" s="288">
        <v>0.8125</v>
      </c>
      <c r="H15" s="61">
        <v>7</v>
      </c>
      <c r="I15" s="62" t="s">
        <v>216</v>
      </c>
      <c r="J15" s="74">
        <v>329</v>
      </c>
      <c r="K15" s="74">
        <v>4</v>
      </c>
      <c r="L15" s="74">
        <v>129</v>
      </c>
      <c r="M15" s="74">
        <v>316</v>
      </c>
      <c r="N15" s="74">
        <v>4</v>
      </c>
      <c r="O15" s="74">
        <v>0</v>
      </c>
      <c r="P15" s="74">
        <v>2</v>
      </c>
      <c r="Q15" s="74">
        <v>1</v>
      </c>
      <c r="R15" s="75">
        <v>785</v>
      </c>
      <c r="T15" s="61">
        <v>7</v>
      </c>
      <c r="U15" s="62" t="s">
        <v>216</v>
      </c>
      <c r="V15" s="74">
        <v>803</v>
      </c>
      <c r="W15" s="74">
        <v>791</v>
      </c>
      <c r="X15" s="75">
        <v>785</v>
      </c>
      <c r="Y15" s="63">
        <v>-2.2415940224159381E-2</v>
      </c>
      <c r="Z15" s="63">
        <v>-7.5853350189633018E-3</v>
      </c>
      <c r="AA15" s="64">
        <v>3.8330078125E-2</v>
      </c>
    </row>
    <row r="16" spans="2:27" x14ac:dyDescent="0.3">
      <c r="B16" s="10"/>
      <c r="C16" s="17" t="s">
        <v>190</v>
      </c>
      <c r="D16" s="72">
        <v>6</v>
      </c>
      <c r="E16" s="72">
        <v>14</v>
      </c>
      <c r="F16" s="288">
        <v>1.3333333333333335</v>
      </c>
      <c r="H16" s="61">
        <v>8</v>
      </c>
      <c r="I16" s="62" t="s">
        <v>60</v>
      </c>
      <c r="J16" s="74">
        <v>310</v>
      </c>
      <c r="K16" s="74">
        <v>7</v>
      </c>
      <c r="L16" s="74">
        <v>330</v>
      </c>
      <c r="M16" s="74">
        <v>120</v>
      </c>
      <c r="N16" s="74">
        <v>8</v>
      </c>
      <c r="O16" s="74">
        <v>1</v>
      </c>
      <c r="P16" s="74">
        <v>0</v>
      </c>
      <c r="Q16" s="74">
        <v>6</v>
      </c>
      <c r="R16" s="75">
        <v>782</v>
      </c>
      <c r="T16" s="61">
        <v>8</v>
      </c>
      <c r="U16" s="62" t="s">
        <v>60</v>
      </c>
      <c r="V16" s="74">
        <v>841</v>
      </c>
      <c r="W16" s="74">
        <v>781</v>
      </c>
      <c r="X16" s="75">
        <v>782</v>
      </c>
      <c r="Y16" s="63">
        <v>-7.0154577883472014E-2</v>
      </c>
      <c r="Z16" s="63">
        <v>1.280409731113874E-3</v>
      </c>
      <c r="AA16" s="64">
        <v>3.8183593750000001E-2</v>
      </c>
    </row>
    <row r="17" spans="2:27" x14ac:dyDescent="0.3">
      <c r="B17" s="10"/>
      <c r="C17" s="18" t="s">
        <v>38</v>
      </c>
      <c r="D17" s="73">
        <v>22848</v>
      </c>
      <c r="E17" s="73">
        <v>20480</v>
      </c>
      <c r="F17" s="289">
        <v>-0.10364145658263302</v>
      </c>
      <c r="H17" s="61">
        <v>9</v>
      </c>
      <c r="I17" s="62" t="s">
        <v>66</v>
      </c>
      <c r="J17" s="74">
        <v>426</v>
      </c>
      <c r="K17" s="74">
        <v>2</v>
      </c>
      <c r="L17" s="74">
        <v>216</v>
      </c>
      <c r="M17" s="74">
        <v>72</v>
      </c>
      <c r="N17" s="74">
        <v>2</v>
      </c>
      <c r="O17" s="74">
        <v>2</v>
      </c>
      <c r="P17" s="74">
        <v>0</v>
      </c>
      <c r="Q17" s="74">
        <v>2</v>
      </c>
      <c r="R17" s="75">
        <v>722</v>
      </c>
      <c r="T17" s="61">
        <v>9</v>
      </c>
      <c r="U17" s="62" t="s">
        <v>66</v>
      </c>
      <c r="V17" s="74">
        <v>768</v>
      </c>
      <c r="W17" s="74">
        <v>724</v>
      </c>
      <c r="X17" s="75">
        <v>722</v>
      </c>
      <c r="Y17" s="63">
        <v>-5.989583333333337E-2</v>
      </c>
      <c r="Z17" s="63">
        <v>-2.7624309392265678E-3</v>
      </c>
      <c r="AA17" s="64">
        <v>3.5253906250000001E-2</v>
      </c>
    </row>
    <row r="18" spans="2:27" x14ac:dyDescent="0.3">
      <c r="B18" s="10"/>
      <c r="C18" s="282" t="s">
        <v>116</v>
      </c>
      <c r="H18" s="61">
        <v>10</v>
      </c>
      <c r="I18" s="62" t="s">
        <v>69</v>
      </c>
      <c r="J18" s="74">
        <v>407</v>
      </c>
      <c r="K18" s="74">
        <v>25</v>
      </c>
      <c r="L18" s="74">
        <v>187</v>
      </c>
      <c r="M18" s="74">
        <v>57</v>
      </c>
      <c r="N18" s="74">
        <v>2</v>
      </c>
      <c r="O18" s="74"/>
      <c r="P18" s="74">
        <v>1</v>
      </c>
      <c r="Q18" s="74"/>
      <c r="R18" s="75">
        <v>679</v>
      </c>
      <c r="T18" s="61">
        <v>10</v>
      </c>
      <c r="U18" s="62" t="s">
        <v>69</v>
      </c>
      <c r="V18" s="74">
        <v>590</v>
      </c>
      <c r="W18" s="74">
        <v>671</v>
      </c>
      <c r="X18" s="75">
        <v>679</v>
      </c>
      <c r="Y18" s="63">
        <v>0.1508474576271186</v>
      </c>
      <c r="Z18" s="63">
        <v>1.1922503725782407E-2</v>
      </c>
      <c r="AA18" s="64">
        <v>3.3154296875000003E-2</v>
      </c>
    </row>
    <row r="19" spans="2:27" x14ac:dyDescent="0.3">
      <c r="B19" s="10"/>
      <c r="H19" s="61">
        <v>11</v>
      </c>
      <c r="I19" s="62" t="s">
        <v>71</v>
      </c>
      <c r="J19" s="74">
        <v>295</v>
      </c>
      <c r="K19" s="74">
        <v>3</v>
      </c>
      <c r="L19" s="74">
        <v>288</v>
      </c>
      <c r="M19" s="74">
        <v>46</v>
      </c>
      <c r="N19" s="74">
        <v>2</v>
      </c>
      <c r="O19" s="74">
        <v>3</v>
      </c>
      <c r="P19" s="74"/>
      <c r="Q19" s="74">
        <v>13</v>
      </c>
      <c r="R19" s="75">
        <v>650</v>
      </c>
      <c r="T19" s="61">
        <v>11</v>
      </c>
      <c r="U19" s="62" t="s">
        <v>71</v>
      </c>
      <c r="V19" s="74">
        <v>550</v>
      </c>
      <c r="W19" s="74">
        <v>631</v>
      </c>
      <c r="X19" s="75">
        <v>650</v>
      </c>
      <c r="Y19" s="63">
        <v>0.18181818181818188</v>
      </c>
      <c r="Z19" s="63">
        <v>3.0110935023771823E-2</v>
      </c>
      <c r="AA19" s="64">
        <v>3.173828125E-2</v>
      </c>
    </row>
    <row r="20" spans="2:27" x14ac:dyDescent="0.3">
      <c r="B20" s="10"/>
      <c r="H20" s="61">
        <v>12</v>
      </c>
      <c r="I20" s="62" t="s">
        <v>63</v>
      </c>
      <c r="J20" s="74">
        <v>415</v>
      </c>
      <c r="K20" s="74">
        <v>4</v>
      </c>
      <c r="L20" s="74">
        <v>55</v>
      </c>
      <c r="M20" s="74">
        <v>103</v>
      </c>
      <c r="N20" s="74">
        <v>5</v>
      </c>
      <c r="O20" s="74">
        <v>3</v>
      </c>
      <c r="P20" s="74"/>
      <c r="Q20" s="74"/>
      <c r="R20" s="75">
        <v>585</v>
      </c>
      <c r="T20" s="61">
        <v>12</v>
      </c>
      <c r="U20" s="62" t="s">
        <v>63</v>
      </c>
      <c r="V20" s="74">
        <v>579</v>
      </c>
      <c r="W20" s="74">
        <v>589</v>
      </c>
      <c r="X20" s="75">
        <v>585</v>
      </c>
      <c r="Y20" s="63">
        <v>1.0362694300518172E-2</v>
      </c>
      <c r="Z20" s="63">
        <v>-6.7911714770797493E-3</v>
      </c>
      <c r="AA20" s="64">
        <v>2.8564453125E-2</v>
      </c>
    </row>
    <row r="21" spans="2:27" x14ac:dyDescent="0.3">
      <c r="H21" s="61">
        <v>13</v>
      </c>
      <c r="I21" s="62" t="s">
        <v>67</v>
      </c>
      <c r="J21" s="74">
        <v>294</v>
      </c>
      <c r="K21" s="74">
        <v>2</v>
      </c>
      <c r="L21" s="74">
        <v>67</v>
      </c>
      <c r="M21" s="74">
        <v>26</v>
      </c>
      <c r="N21" s="74">
        <v>4</v>
      </c>
      <c r="O21" s="74">
        <v>9</v>
      </c>
      <c r="P21" s="74">
        <v>1</v>
      </c>
      <c r="Q21" s="74">
        <v>0</v>
      </c>
      <c r="R21" s="75">
        <v>403</v>
      </c>
      <c r="T21" s="61">
        <v>13</v>
      </c>
      <c r="U21" s="62" t="s">
        <v>67</v>
      </c>
      <c r="V21" s="74">
        <v>325</v>
      </c>
      <c r="W21" s="74">
        <v>399</v>
      </c>
      <c r="X21" s="75">
        <v>403</v>
      </c>
      <c r="Y21" s="63">
        <v>0.24</v>
      </c>
      <c r="Z21" s="63">
        <v>1.0025062656641603E-2</v>
      </c>
      <c r="AA21" s="64">
        <v>1.9677734374999999E-2</v>
      </c>
    </row>
    <row r="22" spans="2:27" x14ac:dyDescent="0.3">
      <c r="H22" s="61">
        <v>14</v>
      </c>
      <c r="I22" s="62" t="s">
        <v>74</v>
      </c>
      <c r="J22" s="74">
        <v>150</v>
      </c>
      <c r="K22" s="74">
        <v>5</v>
      </c>
      <c r="L22" s="74">
        <v>19</v>
      </c>
      <c r="M22" s="74">
        <v>130</v>
      </c>
      <c r="N22" s="74">
        <v>2</v>
      </c>
      <c r="O22" s="74">
        <v>0</v>
      </c>
      <c r="P22" s="74">
        <v>7</v>
      </c>
      <c r="Q22" s="74">
        <v>0</v>
      </c>
      <c r="R22" s="75">
        <v>313</v>
      </c>
      <c r="T22" s="61">
        <v>14</v>
      </c>
      <c r="U22" s="62" t="s">
        <v>74</v>
      </c>
      <c r="V22" s="74">
        <v>311</v>
      </c>
      <c r="W22" s="74">
        <v>316</v>
      </c>
      <c r="X22" s="75">
        <v>313</v>
      </c>
      <c r="Y22" s="63">
        <v>6.4308681672025081E-3</v>
      </c>
      <c r="Z22" s="63">
        <v>-9.493670886076E-3</v>
      </c>
      <c r="AA22" s="64">
        <v>1.5283203125E-2</v>
      </c>
    </row>
    <row r="23" spans="2:27" x14ac:dyDescent="0.3">
      <c r="H23" s="61">
        <v>15</v>
      </c>
      <c r="I23" s="62" t="s">
        <v>64</v>
      </c>
      <c r="J23" s="74">
        <v>266</v>
      </c>
      <c r="K23" s="74"/>
      <c r="L23" s="74">
        <v>3</v>
      </c>
      <c r="M23" s="74">
        <v>31</v>
      </c>
      <c r="N23" s="74">
        <v>6</v>
      </c>
      <c r="O23" s="74">
        <v>3</v>
      </c>
      <c r="P23" s="74"/>
      <c r="Q23" s="74">
        <v>1</v>
      </c>
      <c r="R23" s="75">
        <v>310</v>
      </c>
      <c r="T23" s="61">
        <v>15</v>
      </c>
      <c r="U23" s="62" t="s">
        <v>64</v>
      </c>
      <c r="V23" s="74">
        <v>313</v>
      </c>
      <c r="W23" s="74">
        <v>316</v>
      </c>
      <c r="X23" s="75">
        <v>310</v>
      </c>
      <c r="Y23" s="63">
        <v>-9.5846645367412275E-3</v>
      </c>
      <c r="Z23" s="63">
        <v>-1.8987341772151889E-2</v>
      </c>
      <c r="AA23" s="64">
        <v>1.513671875E-2</v>
      </c>
    </row>
    <row r="24" spans="2:27" x14ac:dyDescent="0.3">
      <c r="B24" s="10"/>
      <c r="D24" s="12"/>
      <c r="H24" s="61">
        <v>16</v>
      </c>
      <c r="I24" s="62" t="s">
        <v>73</v>
      </c>
      <c r="J24" s="74">
        <v>195</v>
      </c>
      <c r="K24" s="74">
        <v>4</v>
      </c>
      <c r="L24" s="74">
        <v>24</v>
      </c>
      <c r="M24" s="74">
        <v>3</v>
      </c>
      <c r="N24" s="74">
        <v>3</v>
      </c>
      <c r="O24" s="74">
        <v>19</v>
      </c>
      <c r="P24" s="74">
        <v>0</v>
      </c>
      <c r="Q24" s="74">
        <v>0</v>
      </c>
      <c r="R24" s="75">
        <v>248</v>
      </c>
      <c r="T24" s="61">
        <v>16</v>
      </c>
      <c r="U24" s="62" t="s">
        <v>73</v>
      </c>
      <c r="V24" s="74">
        <v>238</v>
      </c>
      <c r="W24" s="74">
        <v>247</v>
      </c>
      <c r="X24" s="75">
        <v>248</v>
      </c>
      <c r="Y24" s="63">
        <v>4.2016806722689148E-2</v>
      </c>
      <c r="Z24" s="63">
        <v>4.0485829959513442E-3</v>
      </c>
      <c r="AA24" s="64">
        <v>1.2109375E-2</v>
      </c>
    </row>
    <row r="25" spans="2:27" x14ac:dyDescent="0.3">
      <c r="B25" s="10"/>
      <c r="D25" s="12"/>
      <c r="H25" s="61">
        <v>17</v>
      </c>
      <c r="I25" s="62" t="s">
        <v>72</v>
      </c>
      <c r="J25" s="74">
        <v>110</v>
      </c>
      <c r="K25" s="74">
        <v>0</v>
      </c>
      <c r="L25" s="74">
        <v>3</v>
      </c>
      <c r="M25" s="74">
        <v>25</v>
      </c>
      <c r="N25" s="74">
        <v>2</v>
      </c>
      <c r="O25" s="74">
        <v>10</v>
      </c>
      <c r="P25" s="74">
        <v>0</v>
      </c>
      <c r="Q25" s="74">
        <v>1</v>
      </c>
      <c r="R25" s="75">
        <v>151</v>
      </c>
      <c r="T25" s="61">
        <v>17</v>
      </c>
      <c r="U25" s="62" t="s">
        <v>72</v>
      </c>
      <c r="V25" s="74">
        <v>138</v>
      </c>
      <c r="W25" s="74">
        <v>156</v>
      </c>
      <c r="X25" s="75">
        <v>151</v>
      </c>
      <c r="Y25" s="63">
        <v>9.4202898550724612E-2</v>
      </c>
      <c r="Z25" s="63">
        <v>-3.2051282051282048E-2</v>
      </c>
      <c r="AA25" s="64">
        <v>7.3730468749999998E-3</v>
      </c>
    </row>
    <row r="26" spans="2:27" x14ac:dyDescent="0.3">
      <c r="B26" s="10"/>
      <c r="D26" s="12"/>
      <c r="H26" s="61">
        <v>18</v>
      </c>
      <c r="I26" s="62" t="s">
        <v>70</v>
      </c>
      <c r="J26" s="74">
        <v>79</v>
      </c>
      <c r="K26" s="74">
        <v>1</v>
      </c>
      <c r="L26" s="74">
        <v>50</v>
      </c>
      <c r="M26" s="74">
        <v>4</v>
      </c>
      <c r="N26" s="74">
        <v>3</v>
      </c>
      <c r="O26" s="74">
        <v>0</v>
      </c>
      <c r="P26" s="74">
        <v>0</v>
      </c>
      <c r="Q26" s="74">
        <v>0</v>
      </c>
      <c r="R26" s="75">
        <v>137</v>
      </c>
      <c r="T26" s="61">
        <v>18</v>
      </c>
      <c r="U26" s="62" t="s">
        <v>70</v>
      </c>
      <c r="V26" s="74">
        <v>143</v>
      </c>
      <c r="W26" s="74">
        <v>138</v>
      </c>
      <c r="X26" s="75">
        <v>137</v>
      </c>
      <c r="Y26" s="63">
        <v>-4.1958041958041981E-2</v>
      </c>
      <c r="Z26" s="63">
        <v>-7.2463768115942351E-3</v>
      </c>
      <c r="AA26" s="64">
        <v>6.6894531249999997E-3</v>
      </c>
    </row>
    <row r="27" spans="2:27" x14ac:dyDescent="0.3">
      <c r="B27" s="10"/>
      <c r="D27" s="12"/>
      <c r="H27" s="61">
        <v>19</v>
      </c>
      <c r="I27" s="62" t="s">
        <v>217</v>
      </c>
      <c r="J27" s="74">
        <v>11</v>
      </c>
      <c r="K27" s="74">
        <v>84</v>
      </c>
      <c r="L27" s="74">
        <v>1</v>
      </c>
      <c r="M27" s="74">
        <v>12</v>
      </c>
      <c r="N27" s="74"/>
      <c r="O27" s="74">
        <v>0</v>
      </c>
      <c r="P27" s="74"/>
      <c r="Q27" s="74"/>
      <c r="R27" s="75">
        <v>108</v>
      </c>
      <c r="T27" s="61">
        <v>19</v>
      </c>
      <c r="U27" s="62" t="s">
        <v>217</v>
      </c>
      <c r="V27" s="74">
        <v>165</v>
      </c>
      <c r="W27" s="74">
        <v>138</v>
      </c>
      <c r="X27" s="75">
        <v>108</v>
      </c>
      <c r="Y27" s="63">
        <v>-0.34545454545454546</v>
      </c>
      <c r="Z27" s="63">
        <v>-0.21739130434782605</v>
      </c>
      <c r="AA27" s="64">
        <v>5.2734375000000003E-3</v>
      </c>
    </row>
    <row r="28" spans="2:27" x14ac:dyDescent="0.3">
      <c r="B28" s="10"/>
      <c r="D28" s="12"/>
      <c r="H28" s="61">
        <v>20</v>
      </c>
      <c r="I28" s="66" t="s">
        <v>68</v>
      </c>
      <c r="J28" s="74">
        <v>23</v>
      </c>
      <c r="K28" s="74">
        <v>23</v>
      </c>
      <c r="L28" s="74"/>
      <c r="M28" s="74"/>
      <c r="N28" s="74">
        <v>6</v>
      </c>
      <c r="O28" s="74">
        <v>14</v>
      </c>
      <c r="P28" s="74"/>
      <c r="Q28" s="74"/>
      <c r="R28" s="75">
        <v>66</v>
      </c>
      <c r="T28" s="61">
        <v>20</v>
      </c>
      <c r="U28" s="66" t="s">
        <v>68</v>
      </c>
      <c r="V28" s="74">
        <v>68</v>
      </c>
      <c r="W28" s="74">
        <v>67</v>
      </c>
      <c r="X28" s="76">
        <v>66</v>
      </c>
      <c r="Y28" s="63">
        <v>-2.9411764705882359E-2</v>
      </c>
      <c r="Z28" s="63">
        <v>-1.4925373134328401E-2</v>
      </c>
      <c r="AA28" s="64">
        <v>3.2226562499999998E-3</v>
      </c>
    </row>
    <row r="29" spans="2:27" x14ac:dyDescent="0.3">
      <c r="B29" s="10"/>
      <c r="D29" s="12"/>
      <c r="H29" s="61">
        <v>21</v>
      </c>
      <c r="I29" s="62" t="s">
        <v>226</v>
      </c>
      <c r="J29" s="74">
        <v>1</v>
      </c>
      <c r="K29" s="74">
        <v>57</v>
      </c>
      <c r="L29" s="74"/>
      <c r="M29" s="74"/>
      <c r="N29" s="74"/>
      <c r="O29" s="74"/>
      <c r="P29" s="74">
        <v>1</v>
      </c>
      <c r="Q29" s="74"/>
      <c r="R29" s="75">
        <v>59</v>
      </c>
      <c r="T29" s="61">
        <v>21</v>
      </c>
      <c r="U29" s="62" t="s">
        <v>226</v>
      </c>
      <c r="V29" s="74">
        <v>24</v>
      </c>
      <c r="W29" s="74">
        <v>55</v>
      </c>
      <c r="X29" s="75">
        <v>59</v>
      </c>
      <c r="Y29" s="63">
        <v>1.4583333333333335</v>
      </c>
      <c r="Z29" s="63">
        <v>7.2727272727272751E-2</v>
      </c>
      <c r="AA29" s="64">
        <v>2.8808593750000002E-3</v>
      </c>
    </row>
    <row r="30" spans="2:27" x14ac:dyDescent="0.3">
      <c r="B30" s="15"/>
      <c r="D30" s="15"/>
      <c r="H30" s="61">
        <v>22</v>
      </c>
      <c r="I30" s="66" t="s">
        <v>159</v>
      </c>
      <c r="J30" s="74">
        <v>22</v>
      </c>
      <c r="K30" s="74">
        <v>2</v>
      </c>
      <c r="L30" s="74"/>
      <c r="M30" s="74">
        <v>2</v>
      </c>
      <c r="N30" s="74">
        <v>4</v>
      </c>
      <c r="O30" s="74"/>
      <c r="P30" s="74"/>
      <c r="Q30" s="74"/>
      <c r="R30" s="75">
        <v>30</v>
      </c>
      <c r="T30" s="61">
        <v>22</v>
      </c>
      <c r="U30" s="66" t="s">
        <v>159</v>
      </c>
      <c r="V30" s="74"/>
      <c r="W30" s="74">
        <v>28</v>
      </c>
      <c r="X30" s="76">
        <v>30</v>
      </c>
      <c r="Y30" s="63" t="s">
        <v>239</v>
      </c>
      <c r="Z30" s="63">
        <v>7.1428571428571397E-2</v>
      </c>
      <c r="AA30" s="64">
        <v>1.46484375E-3</v>
      </c>
    </row>
    <row r="31" spans="2:27" x14ac:dyDescent="0.3">
      <c r="B31" s="16"/>
      <c r="D31" s="16"/>
      <c r="E31" s="16"/>
      <c r="F31" s="16"/>
      <c r="H31" s="61">
        <v>23</v>
      </c>
      <c r="I31" s="62" t="s">
        <v>81</v>
      </c>
      <c r="J31" s="74"/>
      <c r="K31" s="74">
        <v>13</v>
      </c>
      <c r="L31" s="74"/>
      <c r="M31" s="74"/>
      <c r="N31" s="74"/>
      <c r="O31" s="74"/>
      <c r="P31" s="74"/>
      <c r="Q31" s="74"/>
      <c r="R31" s="75">
        <v>13</v>
      </c>
      <c r="T31" s="61">
        <v>23</v>
      </c>
      <c r="U31" s="62" t="s">
        <v>81</v>
      </c>
      <c r="V31" s="74">
        <v>14</v>
      </c>
      <c r="W31" s="74">
        <v>13</v>
      </c>
      <c r="X31" s="75">
        <v>13</v>
      </c>
      <c r="Y31" s="63">
        <v>-7.1428571428571397E-2</v>
      </c>
      <c r="Z31" s="63">
        <v>0</v>
      </c>
      <c r="AA31" s="64">
        <v>6.3476562500000002E-4</v>
      </c>
    </row>
    <row r="32" spans="2:27" ht="13.95" customHeight="1" x14ac:dyDescent="0.3">
      <c r="H32" s="321" t="s">
        <v>77</v>
      </c>
      <c r="I32" s="322"/>
      <c r="J32" s="77">
        <v>10666</v>
      </c>
      <c r="K32" s="77">
        <v>1310</v>
      </c>
      <c r="L32" s="77">
        <v>6014</v>
      </c>
      <c r="M32" s="77">
        <v>2229</v>
      </c>
      <c r="N32" s="77">
        <v>89</v>
      </c>
      <c r="O32" s="77">
        <v>100</v>
      </c>
      <c r="P32" s="77">
        <v>14</v>
      </c>
      <c r="Q32" s="77">
        <v>58</v>
      </c>
      <c r="R32" s="78">
        <v>20480</v>
      </c>
      <c r="T32" s="43">
        <v>24</v>
      </c>
      <c r="U32" s="44" t="s">
        <v>65</v>
      </c>
      <c r="V32" s="79">
        <v>3191</v>
      </c>
      <c r="W32" s="277">
        <v>3182</v>
      </c>
      <c r="X32" s="79">
        <v>0</v>
      </c>
      <c r="Y32" s="46">
        <v>-1</v>
      </c>
      <c r="Z32" s="46">
        <v>-1</v>
      </c>
      <c r="AA32" s="47">
        <v>0</v>
      </c>
    </row>
    <row r="33" spans="18:27" ht="14.4" customHeight="1" x14ac:dyDescent="0.3">
      <c r="R33" s="270" t="s">
        <v>224</v>
      </c>
      <c r="S33" s="22"/>
      <c r="T33" s="43">
        <v>25</v>
      </c>
      <c r="U33" s="44" t="s">
        <v>76</v>
      </c>
      <c r="V33" s="79">
        <v>58</v>
      </c>
      <c r="W33" s="277">
        <v>56</v>
      </c>
      <c r="X33" s="79">
        <v>0</v>
      </c>
      <c r="Y33" s="46">
        <v>-1</v>
      </c>
      <c r="Z33" s="46">
        <v>-1</v>
      </c>
      <c r="AA33" s="47">
        <v>0</v>
      </c>
    </row>
    <row r="34" spans="18:27" ht="14.4" customHeight="1" x14ac:dyDescent="0.3">
      <c r="R34" s="269" t="s">
        <v>116</v>
      </c>
      <c r="S34" s="22"/>
      <c r="T34" s="293">
        <v>26</v>
      </c>
      <c r="U34" s="294" t="s">
        <v>160</v>
      </c>
      <c r="V34" s="304"/>
      <c r="W34" s="305">
        <v>5</v>
      </c>
      <c r="X34" s="304">
        <v>0</v>
      </c>
      <c r="Y34" s="296" t="s">
        <v>239</v>
      </c>
      <c r="Z34" s="296">
        <v>-1</v>
      </c>
      <c r="AA34" s="297">
        <v>0</v>
      </c>
    </row>
    <row r="35" spans="18:27" ht="14.4" customHeight="1" x14ac:dyDescent="0.3">
      <c r="T35" s="340" t="s">
        <v>77</v>
      </c>
      <c r="U35" s="340"/>
      <c r="V35" s="97">
        <v>19779</v>
      </c>
      <c r="W35" s="97">
        <v>20627</v>
      </c>
      <c r="X35" s="97">
        <v>20480</v>
      </c>
      <c r="Y35" s="96">
        <v>3.5441630011628478E-2</v>
      </c>
      <c r="Z35" s="96">
        <v>-7.1265816648082847E-3</v>
      </c>
      <c r="AA35" s="96">
        <v>1</v>
      </c>
    </row>
    <row r="36" spans="18:27" ht="14.4" customHeight="1" x14ac:dyDescent="0.3">
      <c r="AA36" s="270" t="s">
        <v>224</v>
      </c>
    </row>
    <row r="37" spans="18:27" ht="14.4" customHeight="1" x14ac:dyDescent="0.3">
      <c r="AA37" s="269" t="s">
        <v>234</v>
      </c>
    </row>
    <row r="38" spans="18:27" ht="14.4" customHeight="1" x14ac:dyDescent="0.3">
      <c r="AA38" s="284" t="s">
        <v>235</v>
      </c>
    </row>
    <row r="39" spans="18:27" ht="14.4" customHeight="1" x14ac:dyDescent="0.3">
      <c r="AA39" s="269" t="s">
        <v>236</v>
      </c>
    </row>
    <row r="41" spans="18:27" ht="14.4" customHeight="1" x14ac:dyDescent="0.3">
      <c r="U41" s="267" t="s">
        <v>228</v>
      </c>
    </row>
  </sheetData>
  <mergeCells count="6">
    <mergeCell ref="T6:AA6"/>
    <mergeCell ref="T8:U8"/>
    <mergeCell ref="H6:R6"/>
    <mergeCell ref="H8:I8"/>
    <mergeCell ref="T35:U35"/>
    <mergeCell ref="H32:I32"/>
  </mergeCells>
  <conditionalFormatting sqref="Y9:Z31">
    <cfRule type="cellIs" dxfId="10" priority="2" operator="lessThan">
      <formula>0</formula>
    </cfRule>
  </conditionalFormatting>
  <dataValidations count="1">
    <dataValidation type="decimal" allowBlank="1" showInputMessage="1" showErrorMessage="1" errorTitle="Error" error="Recuerde que debe ingresar una cifra válida en millones de pesos." sqref="E22:F29" xr:uid="{00000000-0002-0000-0800-000000000000}">
      <formula1>#REF!</formula1>
      <formula2>#REF!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Portada</vt:lpstr>
      <vt:lpstr>Disclaimer</vt:lpstr>
      <vt:lpstr>Indice</vt:lpstr>
      <vt:lpstr>Notas</vt:lpstr>
      <vt:lpstr>P&amp;G_Total</vt:lpstr>
      <vt:lpstr>P&amp;G_xEntidad</vt:lpstr>
      <vt:lpstr>Comisiones</vt:lpstr>
      <vt:lpstr>Activos</vt:lpstr>
      <vt:lpstr>No_Negocios</vt:lpstr>
      <vt:lpstr>FICs_FCP</vt:lpstr>
      <vt:lpstr>Indicadores</vt:lpstr>
      <vt:lpstr>'P&amp;G_Total'!Área_de_impresión</vt:lpstr>
      <vt:lpstr>Corte_12Ant</vt:lpstr>
      <vt:lpstr>Corte_1Ant</vt:lpstr>
      <vt:lpstr>FechaCorte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Asofiduciarias</cp:lastModifiedBy>
  <cp:lastPrinted>2017-05-31T16:10:42Z</cp:lastPrinted>
  <dcterms:created xsi:type="dcterms:W3CDTF">2016-06-08T14:40:49Z</dcterms:created>
  <dcterms:modified xsi:type="dcterms:W3CDTF">2018-08-11T00:16:24Z</dcterms:modified>
</cp:coreProperties>
</file>